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0" yWindow="0" windowWidth="20490" windowHeight="7755" tabRatio="630"/>
  </bookViews>
  <sheets>
    <sheet name="Transazione documenti" sheetId="1" r:id="rId1"/>
  </sheets>
  <definedNames>
    <definedName name="__xlnm.Print_Area" localSheetId="0">NA()</definedName>
    <definedName name="_xlnm.Print_Area" localSheetId="0">'Transazione documenti'!$A$1:$M$63</definedName>
    <definedName name="_xlnm.Print_Titles" localSheetId="0">'Transazione documenti'!$2:$2</definedName>
  </definedNames>
  <calcPr calcId="152511"/>
</workbook>
</file>

<file path=xl/calcChain.xml><?xml version="1.0" encoding="utf-8"?>
<calcChain xmlns="http://schemas.openxmlformats.org/spreadsheetml/2006/main">
  <c r="L63" i="1" l="1"/>
  <c r="M62" i="1"/>
  <c r="H62" i="1"/>
  <c r="F4" i="1" l="1"/>
  <c r="L4" i="1" s="1"/>
  <c r="F5" i="1"/>
  <c r="L5" i="1" s="1"/>
  <c r="F6" i="1"/>
  <c r="L6" i="1" s="1"/>
  <c r="F7" i="1"/>
  <c r="L7" i="1" s="1"/>
  <c r="F8" i="1"/>
  <c r="L8" i="1" s="1"/>
  <c r="F9" i="1"/>
  <c r="L9" i="1" s="1"/>
  <c r="F10" i="1"/>
  <c r="L10" i="1" s="1"/>
  <c r="F11" i="1"/>
  <c r="L11" i="1" s="1"/>
  <c r="M11" i="1" s="1"/>
  <c r="F12" i="1"/>
  <c r="L12" i="1" s="1"/>
  <c r="F13" i="1"/>
  <c r="L13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M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29" i="1"/>
  <c r="L29" i="1" s="1"/>
  <c r="M29" i="1" s="1"/>
  <c r="F30" i="1"/>
  <c r="L30" i="1" s="1"/>
  <c r="F31" i="1"/>
  <c r="L31" i="1" s="1"/>
  <c r="F32" i="1"/>
  <c r="L32" i="1" s="1"/>
  <c r="F33" i="1"/>
  <c r="L33" i="1" s="1"/>
  <c r="F34" i="1"/>
  <c r="L34" i="1" s="1"/>
  <c r="F35" i="1"/>
  <c r="L35" i="1" s="1"/>
  <c r="F36" i="1"/>
  <c r="L36" i="1" s="1"/>
  <c r="F37" i="1"/>
  <c r="L37" i="1" s="1"/>
  <c r="F38" i="1"/>
  <c r="L38" i="1" s="1"/>
  <c r="M38" i="1" s="1"/>
  <c r="F39" i="1"/>
  <c r="L39" i="1" s="1"/>
  <c r="F40" i="1"/>
  <c r="L40" i="1" s="1"/>
  <c r="F41" i="1"/>
  <c r="L41" i="1" s="1"/>
  <c r="F42" i="1"/>
  <c r="L42" i="1" s="1"/>
  <c r="F43" i="1"/>
  <c r="L43" i="1" s="1"/>
  <c r="F44" i="1"/>
  <c r="L44" i="1" s="1"/>
  <c r="F45" i="1"/>
  <c r="L45" i="1" s="1"/>
  <c r="F46" i="1"/>
  <c r="L46" i="1" s="1"/>
  <c r="F47" i="1"/>
  <c r="L47" i="1" s="1"/>
  <c r="M47" i="1" s="1"/>
  <c r="F48" i="1"/>
  <c r="L48" i="1" s="1"/>
  <c r="F49" i="1"/>
  <c r="L49" i="1" s="1"/>
  <c r="F50" i="1"/>
  <c r="L50" i="1" s="1"/>
  <c r="F51" i="1"/>
  <c r="L51" i="1" s="1"/>
  <c r="F52" i="1"/>
  <c r="L52" i="1" s="1"/>
  <c r="F53" i="1"/>
  <c r="L53" i="1" s="1"/>
  <c r="F54" i="1"/>
  <c r="L54" i="1" s="1"/>
  <c r="F55" i="1"/>
  <c r="L55" i="1" s="1"/>
  <c r="F56" i="1"/>
  <c r="L56" i="1" s="1"/>
  <c r="M56" i="1" s="1"/>
  <c r="F57" i="1"/>
  <c r="L57" i="1" s="1"/>
  <c r="F58" i="1"/>
  <c r="L58" i="1" s="1"/>
  <c r="F59" i="1"/>
  <c r="L59" i="1" s="1"/>
  <c r="F60" i="1"/>
  <c r="L60" i="1" s="1"/>
  <c r="F61" i="1"/>
  <c r="L61" i="1" s="1"/>
  <c r="M61" i="1" s="1"/>
  <c r="F3" i="1"/>
  <c r="L3" i="1" s="1"/>
  <c r="M55" i="1" l="1"/>
  <c r="M54" i="1"/>
  <c r="M53" i="1"/>
  <c r="M52" i="1"/>
  <c r="M51" i="1"/>
  <c r="M50" i="1"/>
  <c r="M49" i="1"/>
  <c r="M48" i="1"/>
  <c r="M36" i="1"/>
  <c r="M37" i="1"/>
  <c r="M34" i="1"/>
  <c r="M35" i="1"/>
  <c r="M32" i="1"/>
  <c r="M33" i="1"/>
  <c r="M30" i="1"/>
  <c r="M31" i="1"/>
  <c r="M19" i="1"/>
  <c r="M18" i="1"/>
  <c r="M17" i="1"/>
  <c r="M16" i="1"/>
  <c r="M15" i="1"/>
  <c r="M14" i="1"/>
  <c r="M13" i="1"/>
  <c r="M12" i="1"/>
  <c r="M3" i="1"/>
  <c r="M4" i="1"/>
  <c r="M59" i="1"/>
  <c r="M60" i="1"/>
  <c r="M57" i="1"/>
  <c r="M58" i="1"/>
  <c r="M46" i="1"/>
  <c r="M45" i="1"/>
  <c r="M44" i="1"/>
  <c r="M43" i="1"/>
  <c r="M42" i="1"/>
  <c r="M41" i="1"/>
  <c r="M40" i="1"/>
  <c r="M39" i="1"/>
  <c r="M28" i="1"/>
  <c r="M27" i="1"/>
  <c r="M26" i="1"/>
  <c r="M25" i="1"/>
  <c r="M23" i="1"/>
  <c r="M24" i="1"/>
  <c r="M21" i="1"/>
  <c r="M22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<sst xmlns="http://schemas.openxmlformats.org/spreadsheetml/2006/main" count="380" uniqueCount="269">
  <si>
    <t>Codice Fiscale Fornitore</t>
  </si>
  <si>
    <t>Denominazione Fornitore</t>
  </si>
  <si>
    <t>Numero fattura</t>
  </si>
  <si>
    <t>08269661214</t>
  </si>
  <si>
    <t>PEF srl</t>
  </si>
  <si>
    <t>24/PA</t>
  </si>
  <si>
    <t>25/PA</t>
  </si>
  <si>
    <t>00763250677</t>
  </si>
  <si>
    <t>PENTA S.R.L.</t>
  </si>
  <si>
    <t>2/9</t>
  </si>
  <si>
    <t>01694210616</t>
  </si>
  <si>
    <t>VE.MO. DI COCCELLATO FRANCESCO &amp; C. S.A.S.</t>
  </si>
  <si>
    <t>01680360763</t>
  </si>
  <si>
    <t>APOLAB SCIENTIFIC SRL</t>
  </si>
  <si>
    <t>46/PA</t>
  </si>
  <si>
    <t>7/PA</t>
  </si>
  <si>
    <t>45/PA</t>
  </si>
  <si>
    <t>97103880585</t>
  </si>
  <si>
    <t>Poste Italiane S.p.A.</t>
  </si>
  <si>
    <t>8717174417</t>
  </si>
  <si>
    <t>04093980615</t>
  </si>
  <si>
    <t>la coccinella srls</t>
  </si>
  <si>
    <t>FATTPA 1_17</t>
  </si>
  <si>
    <t>00871530390</t>
  </si>
  <si>
    <t>IL PAPAVERO SOC.COOP.</t>
  </si>
  <si>
    <t>8 PA</t>
  </si>
  <si>
    <t>02585380641</t>
  </si>
  <si>
    <t>SG COMMUNICATION S.A.S.</t>
  </si>
  <si>
    <t>P/6</t>
  </si>
  <si>
    <t>01499190625</t>
  </si>
  <si>
    <t>PREMIERS Srl</t>
  </si>
  <si>
    <t>FATTPA 4_17</t>
  </si>
  <si>
    <t>00424610582</t>
  </si>
  <si>
    <t>C.I.C.L.A.T. SOC. COOP.</t>
  </si>
  <si>
    <t>11/0002293</t>
  </si>
  <si>
    <t>02605500616</t>
  </si>
  <si>
    <t>AVION SERVICE SRL</t>
  </si>
  <si>
    <t>2170408</t>
  </si>
  <si>
    <t>01258011210</t>
  </si>
  <si>
    <t>ANGELINO S.R.L.</t>
  </si>
  <si>
    <t>00238P</t>
  </si>
  <si>
    <t>00239P</t>
  </si>
  <si>
    <t>00240P</t>
  </si>
  <si>
    <t>00241P</t>
  </si>
  <si>
    <t>00242P</t>
  </si>
  <si>
    <t>00243P</t>
  </si>
  <si>
    <t>23/PA</t>
  </si>
  <si>
    <t>03119340614</t>
  </si>
  <si>
    <t>DIGITAL PLANET S.A.S.</t>
  </si>
  <si>
    <t>FATTPA 3_17</t>
  </si>
  <si>
    <t>8717140285</t>
  </si>
  <si>
    <t>21/PA</t>
  </si>
  <si>
    <t>22/PA</t>
  </si>
  <si>
    <t>03431070618</t>
  </si>
  <si>
    <t>MAY TOUR S.A.S.</t>
  </si>
  <si>
    <t>FATTPA 14_17</t>
  </si>
  <si>
    <t>03886870611</t>
  </si>
  <si>
    <t>01/PA</t>
  </si>
  <si>
    <t>02/PA</t>
  </si>
  <si>
    <t>03/PA</t>
  </si>
  <si>
    <t>04103300614</t>
  </si>
  <si>
    <t>AIR SRL</t>
  </si>
  <si>
    <t>A000022</t>
  </si>
  <si>
    <t>09810351008</t>
  </si>
  <si>
    <t>PRIMATOUR ITALIA S.R.L.</t>
  </si>
  <si>
    <t>00000608/99/2017</t>
  </si>
  <si>
    <t>20/PA</t>
  </si>
  <si>
    <t>00155P</t>
  </si>
  <si>
    <t>07585790632</t>
  </si>
  <si>
    <t>ABBATE</t>
  </si>
  <si>
    <t>000003/PA</t>
  </si>
  <si>
    <t>TMMNCL65S11F799C</t>
  </si>
  <si>
    <t>TAMMARO NICOLA</t>
  </si>
  <si>
    <t>109/PA</t>
  </si>
  <si>
    <t>03360760619</t>
  </si>
  <si>
    <t>Prisma Srl</t>
  </si>
  <si>
    <t>234</t>
  </si>
  <si>
    <t>00488410010</t>
  </si>
  <si>
    <t>Telecom Italia S.p.A.</t>
  </si>
  <si>
    <t>6920170514000050</t>
  </si>
  <si>
    <t>8717121579</t>
  </si>
  <si>
    <t>02792470656</t>
  </si>
  <si>
    <t>Cristal Vetro srl</t>
  </si>
  <si>
    <t>FATTPA 2_17</t>
  </si>
  <si>
    <t>11/0001687</t>
  </si>
  <si>
    <t>0002/pa</t>
  </si>
  <si>
    <t>02070990615</t>
  </si>
  <si>
    <t>OFFICINE INFORMATICHE SAS</t>
  </si>
  <si>
    <t>27/PA</t>
  </si>
  <si>
    <t>03942311212</t>
  </si>
  <si>
    <t>3D Solution S.r.l.</t>
  </si>
  <si>
    <t>549 / A</t>
  </si>
  <si>
    <t>26/PA</t>
  </si>
  <si>
    <t>01061270615</t>
  </si>
  <si>
    <t>ELAMA OFFICE SRL</t>
  </si>
  <si>
    <t>EIMM000015</t>
  </si>
  <si>
    <t>03801090659</t>
  </si>
  <si>
    <t>BIENN. DELLE ARTI E DELLE SCIENZE DEL MEDITERRANEO</t>
  </si>
  <si>
    <t>0000017</t>
  </si>
  <si>
    <t>8717096145</t>
  </si>
  <si>
    <t>02027040019</t>
  </si>
  <si>
    <t>BORGIONE CENTRO DIDATTICO SRL</t>
  </si>
  <si>
    <t>V3-9521</t>
  </si>
  <si>
    <t>0000202</t>
  </si>
  <si>
    <t>00119P</t>
  </si>
  <si>
    <t>11/0001160</t>
  </si>
  <si>
    <t>02825290618</t>
  </si>
  <si>
    <t>COPYNET s.a.s.</t>
  </si>
  <si>
    <t>51/B</t>
  </si>
  <si>
    <t>03272351218</t>
  </si>
  <si>
    <t>PRISMA SRL</t>
  </si>
  <si>
    <t>76</t>
  </si>
  <si>
    <t>02353700368</t>
  </si>
  <si>
    <t>MEDIASOFT snc di A.Scarabelli</t>
  </si>
  <si>
    <t>683/2017-3</t>
  </si>
  <si>
    <t>04715400729</t>
  </si>
  <si>
    <t>GRUPPO GIODICART SRL</t>
  </si>
  <si>
    <t>1235</t>
  </si>
  <si>
    <t>15/PA</t>
  </si>
  <si>
    <t>EIMM000013</t>
  </si>
  <si>
    <t>P/4</t>
  </si>
  <si>
    <t>17</t>
  </si>
  <si>
    <t>23</t>
  </si>
  <si>
    <t>24</t>
  </si>
  <si>
    <t>14</t>
  </si>
  <si>
    <t>15</t>
  </si>
  <si>
    <t>1</t>
  </si>
  <si>
    <t>47</t>
  </si>
  <si>
    <t>8</t>
  </si>
  <si>
    <t>3</t>
  </si>
  <si>
    <t>6</t>
  </si>
  <si>
    <t>7</t>
  </si>
  <si>
    <t>9</t>
  </si>
  <si>
    <t>34</t>
  </si>
  <si>
    <t>44</t>
  </si>
  <si>
    <t>12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</si>
  <si>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</si>
  <si>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</si>
  <si>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</si>
  <si>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</si>
  <si>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</si>
  <si>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</si>
  <si>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</si>
  <si>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</si>
  <si>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</si>
  <si>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</si>
  <si>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</si>
  <si>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</si>
  <si>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</si>
  <si>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 xml:space="preserve">N° </t>
  </si>
  <si>
    <t>Data di emissione fattura</t>
  </si>
  <si>
    <t>Data di scadenza della fattura ( col. E+30gg)</t>
  </si>
  <si>
    <t>Importo totale della fattura            ( Imponibile + iva)</t>
  </si>
  <si>
    <t>Importo pagato             ( solo imponibile)</t>
  </si>
  <si>
    <t>IVA pagata in regime di scissione dei pagamenti (col.G-col.H)</t>
  </si>
  <si>
    <t>Data di pagamento dell'imponibile e dell'IVA</t>
  </si>
  <si>
    <t>Numero dei giorni che intercorrono dal giorno del pagamento fino al giorno della  scadenza  fattura  (col. M-col. F)</t>
  </si>
  <si>
    <t>Coefficiente di tempestività dei pagamenti (col. H x col. N)</t>
  </si>
  <si>
    <t xml:space="preserve">VE.MO. </t>
  </si>
  <si>
    <t>2</t>
  </si>
  <si>
    <t>4</t>
  </si>
  <si>
    <t>5</t>
  </si>
  <si>
    <t>10</t>
  </si>
  <si>
    <t>11</t>
  </si>
  <si>
    <t>13</t>
  </si>
  <si>
    <t>16</t>
  </si>
  <si>
    <t>18</t>
  </si>
  <si>
    <t>19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</si>
  <si>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</si>
  <si>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</si>
  <si>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</si>
  <si>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</si>
  <si>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</si>
  <si>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</si>
  <si>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</si>
  <si>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</si>
  <si>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</si>
  <si>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</si>
  <si>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</si>
  <si>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</si>
  <si>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</si>
  <si>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</si>
  <si>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</si>
  <si>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</si>
  <si>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</si>
  <si>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</si>
  <si>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</si>
  <si>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</si>
  <si>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</si>
  <si>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</si>
  <si>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</si>
  <si>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</si>
  <si>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</si>
  <si>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</si>
  <si>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</si>
  <si>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</si>
  <si>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</si>
  <si>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</si>
  <si>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</si>
  <si>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</si>
  <si>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</si>
  <si>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</si>
  <si>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</si>
  <si>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N° del Mandato di pagamento e data</t>
  </si>
  <si>
    <t xml:space="preserve">Numero: 266 Data: 14/06/2017 </t>
  </si>
  <si>
    <t xml:space="preserve">Numero: 267 Data: 15/06/2017 </t>
  </si>
  <si>
    <t xml:space="preserve">Numero: 253 Data: 13/06/2017 </t>
  </si>
  <si>
    <t xml:space="preserve">Numero: 254 Data: 13/06/2017 </t>
  </si>
  <si>
    <t xml:space="preserve">Numero: 262 Data: 14/06/2017 </t>
  </si>
  <si>
    <t xml:space="preserve">Numero: 234 Data: 08/06/2017 </t>
  </si>
  <si>
    <t xml:space="preserve">Numero: 271 Data: 19/06/2017 </t>
  </si>
  <si>
    <t xml:space="preserve">Numero: 232 Data: 08/06/2017 </t>
  </si>
  <si>
    <t xml:space="preserve">Numero: 213 Data: 31/05/2017 </t>
  </si>
  <si>
    <t xml:space="preserve">Numero: 231 Data: 06/06/2017 </t>
  </si>
  <si>
    <t xml:space="preserve">Numero: 221 Data: 31/05/2017 </t>
  </si>
  <si>
    <t xml:space="preserve">Numero: 215 Data: 31/05/2017 </t>
  </si>
  <si>
    <t xml:space="preserve">Numero: 201 Data: 25/05/2017 </t>
  </si>
  <si>
    <t xml:space="preserve">Numero: 203 Data: 25/05/2017 </t>
  </si>
  <si>
    <t xml:space="preserve">Numero: 204 Data: 25/05/2017 </t>
  </si>
  <si>
    <t xml:space="preserve">Numero: 205 Data: 25/05/2017 </t>
  </si>
  <si>
    <t xml:space="preserve">Numero: 217 Data: 31/05/2017 </t>
  </si>
  <si>
    <t xml:space="preserve">Numero: 223 Data: 31/05/2017 </t>
  </si>
  <si>
    <t xml:space="preserve">Numero: 219 Data: 31/05/2017 </t>
  </si>
  <si>
    <t xml:space="preserve">Numero: 194 Data: 15/05/2017 </t>
  </si>
  <si>
    <t xml:space="preserve">Numero: 206 Data: 25/05/2017 </t>
  </si>
  <si>
    <t xml:space="preserve">Numero: 190 Data: 10/05/2017 </t>
  </si>
  <si>
    <t xml:space="preserve">Numero: 202 Data: 25/05/2017 </t>
  </si>
  <si>
    <t xml:space="preserve">Numero: 207 Data: 25/05/2017 </t>
  </si>
  <si>
    <t xml:space="preserve">Numero: 185 Data: 06/05/2017 </t>
  </si>
  <si>
    <t xml:space="preserve">Numero: 188 Data: 10/05/2017 </t>
  </si>
  <si>
    <t xml:space="preserve">Numero: 192 Data: 10/05/2017 </t>
  </si>
  <si>
    <t xml:space="preserve">Numero: 181 Data: 05/05/2017 </t>
  </si>
  <si>
    <t xml:space="preserve">Numero: 183 Data: 05/05/2017 </t>
  </si>
  <si>
    <t xml:space="preserve">Numero: 174 Data: 02/05/2017 </t>
  </si>
  <si>
    <t xml:space="preserve">Numero: 167 Data: 18/04/2017 </t>
  </si>
  <si>
    <t xml:space="preserve">Numero: 171 Data: 18/04/2017 </t>
  </si>
  <si>
    <t xml:space="preserve">Numero: 163 Data: 12/04/2017 </t>
  </si>
  <si>
    <t xml:space="preserve">Numero: 178 Data: 02/05/2017 </t>
  </si>
  <si>
    <t xml:space="preserve">Numero: 172 Data: 02/05/2017 </t>
  </si>
  <si>
    <t xml:space="preserve">Numero: 165 Data: 18/04/2017 </t>
  </si>
  <si>
    <t xml:space="preserve">Numero: 176 Data: 02/05/2017 </t>
  </si>
  <si>
    <t xml:space="preserve">Numero: 169 Data: 18/04/2017 </t>
  </si>
  <si>
    <t xml:space="preserve">Numero: 146 Data: 04/04/2017 </t>
  </si>
  <si>
    <t xml:space="preserve">Numero: 264 Data: 14/06/2017 </t>
  </si>
  <si>
    <t xml:space="preserve">Numero: 144 Data: 04/04/2017 </t>
  </si>
  <si>
    <t xml:space="preserve">Numero: 150 Data: 04/04/2017 </t>
  </si>
  <si>
    <t xml:space="preserve">Numero: 162 Data: 12/04/2017 </t>
  </si>
  <si>
    <t xml:space="preserve">14/06/2017 </t>
  </si>
  <si>
    <t xml:space="preserve">15/06/2017 </t>
  </si>
  <si>
    <t xml:space="preserve">13/06/2017 </t>
  </si>
  <si>
    <t xml:space="preserve">08/06/2017 </t>
  </si>
  <si>
    <t xml:space="preserve">19/06/2017 </t>
  </si>
  <si>
    <t xml:space="preserve">31/05/2017 </t>
  </si>
  <si>
    <t xml:space="preserve">06/06/2017 </t>
  </si>
  <si>
    <t xml:space="preserve">25/05/2017 </t>
  </si>
  <si>
    <t xml:space="preserve">15/05/2017 </t>
  </si>
  <si>
    <t xml:space="preserve">10/05/2017 </t>
  </si>
  <si>
    <t xml:space="preserve">06/05/2017 </t>
  </si>
  <si>
    <t xml:space="preserve">05/05/2017 </t>
  </si>
  <si>
    <t xml:space="preserve">02/05/2017 </t>
  </si>
  <si>
    <t xml:space="preserve">18/04/2017 </t>
  </si>
  <si>
    <t xml:space="preserve">12/04/2017 </t>
  </si>
  <si>
    <t xml:space="preserve">04/04/2017 </t>
  </si>
  <si>
    <t>30/06/2017</t>
  </si>
  <si>
    <t>24/06/2017</t>
  </si>
  <si>
    <t>14/05/2017</t>
  </si>
  <si>
    <t>Totale  pagato</t>
  </si>
  <si>
    <t>L' Indice di tempestività dei pagamenti del 2° trimestre 2017 è pari a -7</t>
  </si>
  <si>
    <t xml:space="preserve">DL DESIGN PUBBLICITA'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</si>
</sst>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12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2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18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3"/>
      <color indexed="8"/>
      <name val="Arial"/>
      <family val="2"/>
    </font>
    <font>
      <sz val="13"/>
      <name val="Arial"/>
      <family val="2"/>
    </font>
    <font>
      <b/>
      <sz val="13"/>
      <color indexed="8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1" fillId="0" borderId="0" xfId="1" applyNumberFormat="1" applyAlignment="1">
      <alignment horizontal="left"/>
    </xf>
    <xf numFmtId="49" fontId="1" fillId="0" borderId="0" xfId="1" applyNumberFormat="1" applyAlignment="1">
      <alignment horizontal="right"/>
    </xf>
    <xf numFmtId="14" fontId="1" fillId="0" borderId="0" xfId="1" applyNumberFormat="1" applyAlignment="1">
      <alignment horizontal="center"/>
    </xf>
    <xf numFmtId="2" fontId="1" fillId="0" borderId="0" xfId="1" applyNumberFormat="1" applyAlignment="1">
      <alignment horizontal="right"/>
    </xf>
    <xf numFmtId="0" fontId="1" fillId="0" borderId="0" xfId="1"/>
    <xf numFmtId="49" fontId="1" fillId="0" borderId="0" xfId="1" applyNumberForma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1" fontId="4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left" vertical="center"/>
    </xf>
    <xf numFmtId="164" fontId="1" fillId="0" borderId="0" xfId="1" applyNumberFormat="1" applyAlignment="1">
      <alignment horizontal="left"/>
    </xf>
    <xf numFmtId="14" fontId="1" fillId="0" borderId="0" xfId="1" applyNumberFormat="1" applyAlignment="1">
      <alignment horizontal="left"/>
    </xf>
    <xf numFmtId="0" fontId="0" fillId="0" borderId="1" xfId="0" applyBorder="1" applyAlignment="1">
      <alignment horizontal="center" vertical="center"/>
    </xf>
    <xf numFmtId="49" fontId="1" fillId="0" borderId="1" xfId="1" applyNumberFormat="1" applyBorder="1" applyAlignment="1">
      <alignment horizontal="left" vertical="center"/>
    </xf>
    <xf numFmtId="49" fontId="1" fillId="0" borderId="1" xfId="1" applyNumberForma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1" fillId="0" borderId="0" xfId="1" applyAlignment="1">
      <alignment vertical="center"/>
    </xf>
    <xf numFmtId="3" fontId="7" fillId="2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Border="1" applyAlignment="1">
      <alignment horizontal="left" vertical="center"/>
    </xf>
    <xf numFmtId="164" fontId="8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left" vertical="center"/>
    </xf>
    <xf numFmtId="14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49" fontId="8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left" vertical="center" wrapText="1"/>
      <protection locked="0"/>
    </xf>
    <xf numFmtId="14" fontId="8" fillId="0" borderId="1" xfId="1" applyNumberFormat="1" applyFont="1" applyBorder="1" applyAlignment="1" applyProtection="1">
      <alignment horizontal="left" vertical="center" wrapText="1"/>
      <protection locked="0"/>
    </xf>
    <xf numFmtId="164" fontId="8" fillId="0" borderId="1" xfId="1" applyNumberFormat="1" applyFont="1" applyBorder="1" applyAlignment="1" applyProtection="1">
      <alignment horizontal="left" vertical="center" wrapText="1"/>
      <protection locked="0"/>
    </xf>
    <xf numFmtId="49" fontId="8" fillId="0" borderId="1" xfId="1" quotePrefix="1" applyNumberFormat="1" applyFont="1" applyBorder="1" applyAlignment="1" applyProtection="1">
      <alignment horizontal="left" vertical="center" wrapText="1"/>
      <protection locked="0"/>
    </xf>
    <xf numFmtId="2" fontId="8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Font="1" applyAlignment="1" applyProtection="1">
      <alignment horizontal="left" vertical="center" wrapText="1"/>
      <protection locked="0"/>
    </xf>
    <xf numFmtId="49" fontId="1" fillId="0" borderId="0" xfId="1" applyNumberFormat="1" applyFont="1" applyAlignment="1" applyProtection="1">
      <alignment horizontal="center" vertical="center" wrapText="1"/>
      <protection locked="0"/>
    </xf>
    <xf numFmtId="2" fontId="1" fillId="0" borderId="0" xfId="1" applyNumberFormat="1" applyFont="1" applyAlignment="1">
      <alignment horizontal="right" vertical="center" wrapText="1"/>
    </xf>
    <xf numFmtId="14" fontId="1" fillId="0" borderId="0" xfId="1" applyNumberFormat="1" applyFont="1" applyAlignment="1" applyProtection="1">
      <alignment horizontal="center" vertical="center" wrapText="1"/>
      <protection locked="0"/>
    </xf>
    <xf numFmtId="2" fontId="1" fillId="0" borderId="0" xfId="1" applyNumberFormat="1" applyFont="1" applyAlignment="1" applyProtection="1">
      <alignment horizontal="right" vertical="center" wrapText="1"/>
      <protection locked="0"/>
    </xf>
    <xf numFmtId="0" fontId="1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49" fontId="11" fillId="0" borderId="1" xfId="1" applyNumberFormat="1" applyFont="1" applyFill="1" applyBorder="1" applyAlignment="1" applyProtection="1">
      <alignment horizontal="center" vertical="center" wrapText="1"/>
    </xf>
    <xf numFmtId="49" fontId="11" fillId="0" borderId="1" xfId="1" applyNumberFormat="1" applyFont="1" applyFill="1" applyBorder="1" applyAlignment="1" applyProtection="1">
      <alignment horizontal="left" vertical="center" wrapText="1"/>
    </xf>
    <xf numFmtId="14" fontId="11" fillId="0" borderId="1" xfId="1" applyNumberFormat="1" applyFont="1" applyFill="1" applyBorder="1" applyAlignment="1" applyProtection="1">
      <alignment horizontal="center" vertical="center" wrapText="1"/>
    </xf>
    <xf numFmtId="14" fontId="11" fillId="0" borderId="1" xfId="1" applyNumberFormat="1" applyFont="1" applyFill="1" applyBorder="1" applyAlignment="1" applyProtection="1">
      <alignment horizontal="left" vertical="center" wrapText="1"/>
    </xf>
    <xf numFmtId="2" fontId="11" fillId="0" borderId="1" xfId="1" applyNumberFormat="1" applyFont="1" applyFill="1" applyBorder="1" applyAlignment="1" applyProtection="1">
      <alignment horizontal="left" vertical="center" wrapText="1"/>
    </xf>
    <xf numFmtId="1" fontId="11" fillId="0" borderId="1" xfId="1" applyNumberFormat="1" applyFont="1" applyFill="1" applyBorder="1" applyAlignment="1" applyProtection="1">
      <alignment horizontal="center" vertical="center" wrapText="1"/>
    </xf>
    <xf numFmtId="2" fontId="11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1" applyFont="1"/>
  </cellXfs>
  <cellStyles count="3">
    <cellStyle name="Excel Built-in Normal 1" xfId="1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I75"/>
  <sheetViews>
    <sheetView tabSelected="1" zoomScale="70" zoomScaleNormal="70" workbookViewId="0">
      <selection activeCell="N2" sqref="N2"/>
    </sheetView>
  </sheetViews>
  <sheetFormatPr defaultColWidth="8.7109375" defaultRowHeight="15" x14ac:dyDescent="0.25"/>
  <cols>
    <col min="1" max="1" width="6.85546875" style="6" customWidth="1"/>
    <col min="2" max="2" width="18.28515625" style="1" customWidth="1"/>
    <col min="3" max="3" width="29.5703125" style="1" customWidth="1"/>
    <col min="4" max="4" width="20.42578125" style="1" customWidth="1"/>
    <col min="5" max="5" width="15.5703125" style="2" customWidth="1"/>
    <col min="6" max="6" width="14.7109375" style="4" customWidth="1"/>
    <col min="7" max="7" width="14.7109375" style="1" customWidth="1"/>
    <col min="8" max="8" width="25.85546875" style="1" customWidth="1"/>
    <col min="9" max="9" width="22.42578125" style="2" customWidth="1"/>
    <col min="10" max="10" width="22.140625" style="15" customWidth="1"/>
    <col min="11" max="11" width="15.7109375" style="3" customWidth="1"/>
    <col min="12" max="12" width="22.140625" style="3" customWidth="1"/>
    <col min="13" max="13" width="18.5703125" style="4" customWidth="1"/>
    <col min="14" max="14" width="37.42578125" style="5" customWidth="1"/>
    <col min="15" max="15" width="35.7109375" style="5" customWidth="1"/>
    <col min="16" max="16" width="32.42578125" style="5" customWidth="1"/>
    <col min="17" max="17" width="30.140625" style="5" customWidth="1"/>
    <col min="18" max="18" width="39.140625" style="5" customWidth="1"/>
    <col min="19" max="19" width="28.85546875" style="5" customWidth="1"/>
    <col min="20" max="20" width="29.28515625" style="5" customWidth="1"/>
    <col min="21" max="21" width="32.140625" style="5" customWidth="1"/>
    <col min="22" max="22" width="26.42578125" style="5" customWidth="1"/>
    <col min="23" max="23" width="23.7109375" style="5" customWidth="1"/>
    <col min="24" max="24" width="24.28515625" style="5" customWidth="1"/>
    <col min="25" max="25" width="35" style="5" customWidth="1"/>
    <col min="26" max="26" width="36.140625" style="5" customWidth="1"/>
    <col min="27" max="27" width="38" style="5" customWidth="1"/>
    <col min="28" max="28" width="34.140625" style="5" customWidth="1"/>
    <col min="29" max="29" width="31.85546875" style="5" customWidth="1"/>
    <col min="30" max="30" width="37.85546875" style="5" customWidth="1"/>
    <col min="31" max="31" width="29.85546875" style="5" customWidth="1"/>
    <col min="32" max="33" width="30.42578125" style="5" customWidth="1"/>
    <col min="34" max="34" width="21.85546875" style="5" customWidth="1"/>
    <col min="35" max="35" width="25.5703125" style="5" customWidth="1"/>
    <col min="36" max="16384" width="8.7109375" style="5"/>
  </cols>
  <sheetData>
    <row r="1" spans="1:35" s="7" customFormat="1" ht="22.5" customHeight="1" x14ac:dyDescent="0.2">
      <c r="A1" s="8" t="s">
        <v>136</v>
      </c>
      <c r="B1" s="9" t="s">
        <v>137</v>
      </c>
      <c r="C1" s="9" t="s">
        <v>138</v>
      </c>
      <c r="D1" s="9" t="s">
        <v>139</v>
      </c>
      <c r="E1" s="9" t="s">
        <v>140</v>
      </c>
      <c r="F1" s="10" t="s">
        <v>141</v>
      </c>
      <c r="G1" s="13" t="s">
        <v>142</v>
      </c>
      <c r="H1" s="13" t="s">
        <v>143</v>
      </c>
      <c r="I1" s="11" t="s">
        <v>144</v>
      </c>
      <c r="J1" s="13" t="s">
        <v>145</v>
      </c>
      <c r="K1" s="12" t="s">
        <v>146</v>
      </c>
      <c r="L1" s="12" t="s">
        <v>147</v>
      </c>
      <c r="M1" s="12" t="s">
        <v>148</v>
      </c>
    </row>
    <row r="2" spans="1:35" s="53" customFormat="1" ht="147" customHeight="1" x14ac:dyDescent="0.25">
      <c r="A2" s="46" t="s">
        <v>149</v>
      </c>
      <c r="B2" s="47" t="s">
        <v>0</v>
      </c>
      <c r="C2" s="47" t="s">
        <v>1</v>
      </c>
      <c r="D2" s="46" t="s">
        <v>2</v>
      </c>
      <c r="E2" s="48" t="s">
        <v>150</v>
      </c>
      <c r="F2" s="49" t="s">
        <v>151</v>
      </c>
      <c r="G2" s="50" t="s">
        <v>152</v>
      </c>
      <c r="H2" s="50" t="s">
        <v>153</v>
      </c>
      <c r="I2" s="51" t="s">
        <v>203</v>
      </c>
      <c r="J2" s="50" t="s">
        <v>154</v>
      </c>
      <c r="K2" s="52" t="s">
        <v>155</v>
      </c>
      <c r="L2" s="52" t="s">
        <v>156</v>
      </c>
      <c r="M2" s="52" t="s">
        <v>157</v>
      </c>
    </row>
    <row r="3" spans="1:35" s="44" customFormat="1" ht="39.950000000000003" customHeight="1" x14ac:dyDescent="0.2">
      <c r="A3" s="33" t="s">
        <v>126</v>
      </c>
      <c r="B3" s="34" t="s">
        <v>3</v>
      </c>
      <c r="C3" s="34" t="s">
        <v>4</v>
      </c>
      <c r="D3" s="34" t="s">
        <v>5</v>
      </c>
      <c r="E3" s="35">
        <v>42910</v>
      </c>
      <c r="F3" s="35">
        <f>E3+30</f>
        <v>42940</v>
      </c>
      <c r="G3" s="36">
        <v>128.22999999999999</v>
      </c>
      <c r="H3" s="36">
        <v>105.11</v>
      </c>
      <c r="I3" s="37" t="s">
        <v>263</v>
      </c>
      <c r="J3" s="36">
        <v>23.12</v>
      </c>
      <c r="K3" s="37" t="s">
        <v>263</v>
      </c>
      <c r="L3" s="38">
        <f>K3-F3</f>
        <v>-24</v>
      </c>
      <c r="M3" s="36">
        <f>H3*L3</f>
        <v>-2522.64</v>
      </c>
      <c r="N3" s="39"/>
      <c r="O3" s="40"/>
      <c r="P3" s="39"/>
      <c r="Q3" s="39"/>
      <c r="R3" s="39"/>
      <c r="S3" s="40"/>
      <c r="T3" s="40"/>
      <c r="U3" s="40"/>
      <c r="V3" s="41"/>
      <c r="W3" s="42"/>
      <c r="X3" s="43"/>
      <c r="Y3" s="40"/>
      <c r="Z3" s="39"/>
      <c r="AA3" s="39"/>
      <c r="AB3" s="39"/>
      <c r="AC3" s="42"/>
      <c r="AD3" s="39"/>
      <c r="AE3" s="39"/>
      <c r="AF3" s="39"/>
      <c r="AG3" s="39"/>
      <c r="AH3" s="39"/>
      <c r="AI3" s="39"/>
    </row>
    <row r="4" spans="1:35" s="45" customFormat="1" ht="39.950000000000003" customHeight="1" x14ac:dyDescent="0.2">
      <c r="A4" s="33" t="s">
        <v>159</v>
      </c>
      <c r="B4" s="34" t="s">
        <v>3</v>
      </c>
      <c r="C4" s="34" t="s">
        <v>4</v>
      </c>
      <c r="D4" s="34" t="s">
        <v>6</v>
      </c>
      <c r="E4" s="35">
        <v>42910</v>
      </c>
      <c r="F4" s="35">
        <f t="shared" ref="F4:F61" si="0">E4+30</f>
        <v>42940</v>
      </c>
      <c r="G4" s="36">
        <v>128.22999999999999</v>
      </c>
      <c r="H4" s="36">
        <v>105.11</v>
      </c>
      <c r="I4" s="37" t="s">
        <v>263</v>
      </c>
      <c r="J4" s="36">
        <v>23.12</v>
      </c>
      <c r="K4" s="37" t="s">
        <v>263</v>
      </c>
      <c r="L4" s="38">
        <f t="shared" ref="L4:L61" si="1">K4-F4</f>
        <v>-24</v>
      </c>
      <c r="M4" s="36">
        <f>H3*L3</f>
        <v>-2522.64</v>
      </c>
      <c r="N4" s="39"/>
      <c r="O4" s="40"/>
      <c r="P4" s="39"/>
      <c r="Q4" s="39"/>
      <c r="R4" s="39"/>
      <c r="S4" s="40"/>
      <c r="T4" s="40"/>
      <c r="U4" s="40"/>
      <c r="V4" s="41"/>
      <c r="W4" s="42"/>
      <c r="X4" s="43"/>
      <c r="Y4" s="40"/>
      <c r="Z4" s="39"/>
      <c r="AA4" s="39"/>
      <c r="AB4" s="39"/>
      <c r="AC4" s="42"/>
      <c r="AD4" s="39"/>
      <c r="AE4" s="39"/>
      <c r="AF4" s="39"/>
      <c r="AG4" s="39"/>
      <c r="AH4" s="39"/>
      <c r="AI4" s="39"/>
    </row>
    <row r="5" spans="1:35" s="45" customFormat="1" ht="39.950000000000003" customHeight="1" x14ac:dyDescent="0.2">
      <c r="A5" s="33" t="s">
        <v>129</v>
      </c>
      <c r="B5" s="34" t="s">
        <v>7</v>
      </c>
      <c r="C5" s="34" t="s">
        <v>8</v>
      </c>
      <c r="D5" s="34" t="s">
        <v>9</v>
      </c>
      <c r="E5" s="35">
        <v>42907</v>
      </c>
      <c r="F5" s="35">
        <f t="shared" si="0"/>
        <v>42937</v>
      </c>
      <c r="G5" s="36">
        <v>456.28</v>
      </c>
      <c r="H5" s="36">
        <v>374</v>
      </c>
      <c r="I5" s="37" t="s">
        <v>263</v>
      </c>
      <c r="J5" s="36">
        <v>82.28</v>
      </c>
      <c r="K5" s="37" t="s">
        <v>263</v>
      </c>
      <c r="L5" s="38">
        <f t="shared" si="1"/>
        <v>-21</v>
      </c>
      <c r="M5" s="36">
        <f t="shared" ref="M5" si="2">H5*L5</f>
        <v>-7854</v>
      </c>
      <c r="N5" s="39"/>
      <c r="O5" s="40"/>
      <c r="P5" s="39"/>
      <c r="Q5" s="39"/>
      <c r="R5" s="39"/>
      <c r="S5" s="40"/>
      <c r="T5" s="40"/>
      <c r="U5" s="40"/>
      <c r="V5" s="41"/>
      <c r="W5" s="42"/>
      <c r="X5" s="43"/>
      <c r="Y5" s="40"/>
      <c r="Z5" s="39"/>
      <c r="AA5" s="39"/>
      <c r="AB5" s="39"/>
      <c r="AC5" s="42"/>
      <c r="AD5" s="39"/>
      <c r="AE5" s="39"/>
      <c r="AF5" s="39"/>
      <c r="AG5" s="39"/>
      <c r="AH5" s="39"/>
      <c r="AI5" s="39"/>
    </row>
    <row r="6" spans="1:35" s="45" customFormat="1" ht="39.950000000000003" customHeight="1" x14ac:dyDescent="0.2">
      <c r="A6" s="33" t="s">
        <v>160</v>
      </c>
      <c r="B6" s="34" t="s">
        <v>10</v>
      </c>
      <c r="C6" s="34" t="s">
        <v>158</v>
      </c>
      <c r="D6" s="34" t="s">
        <v>6</v>
      </c>
      <c r="E6" s="35">
        <v>42906</v>
      </c>
      <c r="F6" s="35">
        <f t="shared" si="0"/>
        <v>42936</v>
      </c>
      <c r="G6" s="36">
        <v>197.82</v>
      </c>
      <c r="H6" s="36">
        <v>162.15</v>
      </c>
      <c r="I6" s="37" t="s">
        <v>263</v>
      </c>
      <c r="J6" s="36">
        <v>35.67</v>
      </c>
      <c r="K6" s="37" t="s">
        <v>263</v>
      </c>
      <c r="L6" s="38">
        <f t="shared" si="1"/>
        <v>-20</v>
      </c>
      <c r="M6" s="36">
        <f t="shared" ref="M6:M11" si="3">H5*L5</f>
        <v>-7854</v>
      </c>
      <c r="N6" s="39"/>
      <c r="O6" s="40"/>
      <c r="P6" s="39"/>
      <c r="Q6" s="39"/>
      <c r="R6" s="39"/>
      <c r="S6" s="40"/>
      <c r="T6" s="40"/>
      <c r="U6" s="40"/>
      <c r="V6" s="41"/>
      <c r="W6" s="42"/>
      <c r="X6" s="43"/>
      <c r="Y6" s="40"/>
      <c r="Z6" s="39"/>
      <c r="AA6" s="39"/>
      <c r="AB6" s="39"/>
      <c r="AC6" s="42"/>
      <c r="AD6" s="39"/>
      <c r="AE6" s="39"/>
      <c r="AF6" s="39"/>
      <c r="AG6" s="39"/>
      <c r="AH6" s="39"/>
      <c r="AI6" s="39"/>
    </row>
    <row r="7" spans="1:35" s="45" customFormat="1" ht="39.950000000000003" customHeight="1" x14ac:dyDescent="0.2">
      <c r="A7" s="33" t="s">
        <v>161</v>
      </c>
      <c r="B7" s="34" t="s">
        <v>12</v>
      </c>
      <c r="C7" s="34" t="s">
        <v>13</v>
      </c>
      <c r="D7" s="34" t="s">
        <v>14</v>
      </c>
      <c r="E7" s="35">
        <v>42906</v>
      </c>
      <c r="F7" s="35">
        <f t="shared" si="0"/>
        <v>42936</v>
      </c>
      <c r="G7" s="36">
        <v>61</v>
      </c>
      <c r="H7" s="36">
        <v>50</v>
      </c>
      <c r="I7" s="37" t="s">
        <v>263</v>
      </c>
      <c r="J7" s="36">
        <v>11</v>
      </c>
      <c r="K7" s="37" t="s">
        <v>263</v>
      </c>
      <c r="L7" s="38">
        <f t="shared" si="1"/>
        <v>-20</v>
      </c>
      <c r="M7" s="36">
        <f t="shared" ref="M7" si="4">H7*L7</f>
        <v>-1000</v>
      </c>
      <c r="N7" s="39"/>
      <c r="O7" s="40"/>
      <c r="P7" s="39"/>
      <c r="Q7" s="39"/>
      <c r="R7" s="39"/>
      <c r="S7" s="40"/>
      <c r="T7" s="40"/>
      <c r="U7" s="40"/>
      <c r="V7" s="41"/>
      <c r="W7" s="42"/>
      <c r="X7" s="43"/>
      <c r="Y7" s="40"/>
      <c r="Z7" s="39"/>
      <c r="AA7" s="39"/>
      <c r="AB7" s="39"/>
      <c r="AC7" s="42"/>
      <c r="AD7" s="39"/>
      <c r="AE7" s="39"/>
      <c r="AF7" s="39"/>
      <c r="AG7" s="39"/>
      <c r="AH7" s="39"/>
      <c r="AI7" s="39"/>
    </row>
    <row r="8" spans="1:35" s="45" customFormat="1" ht="39.950000000000003" customHeight="1" x14ac:dyDescent="0.2">
      <c r="A8" s="33" t="s">
        <v>130</v>
      </c>
      <c r="B8" s="34" t="s">
        <v>12</v>
      </c>
      <c r="C8" s="34" t="s">
        <v>13</v>
      </c>
      <c r="D8" s="34" t="s">
        <v>15</v>
      </c>
      <c r="E8" s="35">
        <v>42906</v>
      </c>
      <c r="F8" s="35">
        <f t="shared" si="0"/>
        <v>42936</v>
      </c>
      <c r="G8" s="36">
        <v>61</v>
      </c>
      <c r="H8" s="36">
        <v>50</v>
      </c>
      <c r="I8" s="37" t="s">
        <v>263</v>
      </c>
      <c r="J8" s="36">
        <v>11</v>
      </c>
      <c r="K8" s="37" t="s">
        <v>263</v>
      </c>
      <c r="L8" s="38">
        <f t="shared" si="1"/>
        <v>-20</v>
      </c>
      <c r="M8" s="36">
        <f t="shared" ref="M8:M11" si="5">H7*L7</f>
        <v>-1000</v>
      </c>
      <c r="N8" s="39"/>
      <c r="O8" s="40"/>
      <c r="P8" s="39"/>
      <c r="Q8" s="39"/>
      <c r="R8" s="39"/>
      <c r="S8" s="40"/>
      <c r="T8" s="40"/>
      <c r="U8" s="40"/>
      <c r="V8" s="41"/>
      <c r="W8" s="42"/>
      <c r="X8" s="43"/>
      <c r="Y8" s="40"/>
      <c r="Z8" s="39"/>
      <c r="AA8" s="39"/>
      <c r="AB8" s="39"/>
      <c r="AC8" s="42"/>
      <c r="AD8" s="39"/>
      <c r="AE8" s="39"/>
      <c r="AF8" s="39"/>
      <c r="AG8" s="39"/>
      <c r="AH8" s="39"/>
      <c r="AI8" s="39"/>
    </row>
    <row r="9" spans="1:35" s="45" customFormat="1" ht="39.950000000000003" customHeight="1" x14ac:dyDescent="0.2">
      <c r="A9" s="33" t="s">
        <v>131</v>
      </c>
      <c r="B9" s="34" t="s">
        <v>12</v>
      </c>
      <c r="C9" s="34" t="s">
        <v>13</v>
      </c>
      <c r="D9" s="34" t="s">
        <v>16</v>
      </c>
      <c r="E9" s="35">
        <v>42902</v>
      </c>
      <c r="F9" s="35">
        <f t="shared" si="0"/>
        <v>42932</v>
      </c>
      <c r="G9" s="36">
        <v>61</v>
      </c>
      <c r="H9" s="36">
        <v>50</v>
      </c>
      <c r="I9" s="37" t="s">
        <v>263</v>
      </c>
      <c r="J9" s="36">
        <v>11</v>
      </c>
      <c r="K9" s="37" t="s">
        <v>263</v>
      </c>
      <c r="L9" s="38">
        <f t="shared" si="1"/>
        <v>-16</v>
      </c>
      <c r="M9" s="36">
        <f t="shared" ref="M9" si="6">H9*L9</f>
        <v>-800</v>
      </c>
      <c r="N9" s="39"/>
      <c r="O9" s="40"/>
      <c r="P9" s="39"/>
      <c r="Q9" s="39"/>
      <c r="R9" s="39"/>
      <c r="S9" s="40"/>
      <c r="T9" s="40"/>
      <c r="U9" s="40"/>
      <c r="V9" s="41"/>
      <c r="W9" s="42"/>
      <c r="X9" s="43"/>
      <c r="Y9" s="40"/>
      <c r="Z9" s="39"/>
      <c r="AA9" s="39"/>
      <c r="AB9" s="39"/>
      <c r="AC9" s="42"/>
      <c r="AD9" s="39"/>
      <c r="AE9" s="39"/>
      <c r="AF9" s="39"/>
      <c r="AG9" s="39"/>
      <c r="AH9" s="39"/>
      <c r="AI9" s="39"/>
    </row>
    <row r="10" spans="1:35" s="45" customFormat="1" ht="39.950000000000003" customHeight="1" x14ac:dyDescent="0.2">
      <c r="A10" s="33" t="s">
        <v>128</v>
      </c>
      <c r="B10" s="34" t="s">
        <v>17</v>
      </c>
      <c r="C10" s="34" t="s">
        <v>18</v>
      </c>
      <c r="D10" s="34" t="s">
        <v>19</v>
      </c>
      <c r="E10" s="35">
        <v>42899</v>
      </c>
      <c r="F10" s="35">
        <f t="shared" si="0"/>
        <v>42929</v>
      </c>
      <c r="G10" s="36">
        <v>71.19</v>
      </c>
      <c r="H10" s="36">
        <v>71.19</v>
      </c>
      <c r="I10" s="34" t="s">
        <v>204</v>
      </c>
      <c r="J10" s="36">
        <v>0</v>
      </c>
      <c r="K10" s="34" t="s">
        <v>247</v>
      </c>
      <c r="L10" s="38">
        <f t="shared" si="1"/>
        <v>-29</v>
      </c>
      <c r="M10" s="36">
        <f t="shared" ref="M10:M11" si="7">H9*L9</f>
        <v>-800</v>
      </c>
      <c r="N10" s="39"/>
      <c r="O10" s="40"/>
      <c r="P10" s="39"/>
      <c r="Q10" s="39"/>
      <c r="R10" s="39"/>
      <c r="S10" s="40"/>
      <c r="T10" s="40"/>
      <c r="U10" s="40"/>
      <c r="V10" s="41"/>
      <c r="W10" s="42"/>
      <c r="X10" s="43"/>
      <c r="Y10" s="40"/>
      <c r="Z10" s="39"/>
      <c r="AA10" s="39"/>
      <c r="AB10" s="39"/>
      <c r="AC10" s="42"/>
      <c r="AD10" s="39"/>
      <c r="AE10" s="39"/>
      <c r="AF10" s="39"/>
      <c r="AG10" s="39"/>
      <c r="AH10" s="39"/>
      <c r="AI10" s="39"/>
    </row>
    <row r="11" spans="1:35" s="45" customFormat="1" ht="39.950000000000003" customHeight="1" x14ac:dyDescent="0.2">
      <c r="A11" s="33" t="s">
        <v>132</v>
      </c>
      <c r="B11" s="34" t="s">
        <v>20</v>
      </c>
      <c r="C11" s="34" t="s">
        <v>21</v>
      </c>
      <c r="D11" s="34" t="s">
        <v>22</v>
      </c>
      <c r="E11" s="35">
        <v>42897</v>
      </c>
      <c r="F11" s="35">
        <f t="shared" si="0"/>
        <v>42927</v>
      </c>
      <c r="G11" s="36">
        <v>146.4</v>
      </c>
      <c r="H11" s="36">
        <v>120</v>
      </c>
      <c r="I11" s="34" t="s">
        <v>205</v>
      </c>
      <c r="J11" s="36">
        <v>26.4</v>
      </c>
      <c r="K11" s="34" t="s">
        <v>248</v>
      </c>
      <c r="L11" s="38">
        <f t="shared" si="1"/>
        <v>-26</v>
      </c>
      <c r="M11" s="36">
        <f t="shared" ref="M11:M12" si="8">H11*L11</f>
        <v>-3120</v>
      </c>
      <c r="N11" s="39"/>
      <c r="O11" s="40"/>
      <c r="P11" s="39"/>
      <c r="Q11" s="39"/>
      <c r="R11" s="39"/>
      <c r="S11" s="40"/>
      <c r="T11" s="40"/>
      <c r="U11" s="40"/>
      <c r="V11" s="41"/>
      <c r="W11" s="42"/>
      <c r="X11" s="43"/>
      <c r="Y11" s="40"/>
      <c r="Z11" s="39"/>
      <c r="AA11" s="39"/>
      <c r="AB11" s="39"/>
      <c r="AC11" s="42"/>
      <c r="AD11" s="39"/>
      <c r="AE11" s="39"/>
      <c r="AF11" s="39"/>
      <c r="AG11" s="39"/>
      <c r="AH11" s="39"/>
      <c r="AI11" s="39"/>
    </row>
    <row r="12" spans="1:35" s="45" customFormat="1" ht="39.950000000000003" customHeight="1" x14ac:dyDescent="0.2">
      <c r="A12" s="33" t="s">
        <v>162</v>
      </c>
      <c r="B12" s="34" t="s">
        <v>23</v>
      </c>
      <c r="C12" s="34" t="s">
        <v>24</v>
      </c>
      <c r="D12" s="34" t="s">
        <v>25</v>
      </c>
      <c r="E12" s="35">
        <v>42895</v>
      </c>
      <c r="F12" s="35">
        <f t="shared" si="0"/>
        <v>42925</v>
      </c>
      <c r="G12" s="36">
        <v>562</v>
      </c>
      <c r="H12" s="36">
        <v>562</v>
      </c>
      <c r="I12" s="34" t="s">
        <v>206</v>
      </c>
      <c r="J12" s="36">
        <v>0</v>
      </c>
      <c r="K12" s="34" t="s">
        <v>249</v>
      </c>
      <c r="L12" s="38">
        <f t="shared" si="1"/>
        <v>-26</v>
      </c>
      <c r="M12" s="36">
        <f t="shared" si="8"/>
        <v>-14612</v>
      </c>
      <c r="N12" s="39"/>
      <c r="O12" s="40"/>
      <c r="P12" s="39"/>
      <c r="Q12" s="39"/>
      <c r="R12" s="39"/>
      <c r="S12" s="40"/>
      <c r="T12" s="40"/>
      <c r="U12" s="40"/>
      <c r="V12" s="41"/>
      <c r="W12" s="42"/>
      <c r="X12" s="43"/>
      <c r="Y12" s="40"/>
      <c r="Z12" s="39"/>
      <c r="AA12" s="39"/>
      <c r="AB12" s="39"/>
      <c r="AC12" s="42"/>
      <c r="AD12" s="39"/>
      <c r="AE12" s="39"/>
      <c r="AF12" s="39"/>
      <c r="AG12" s="39"/>
      <c r="AH12" s="39"/>
      <c r="AI12" s="39"/>
    </row>
    <row r="13" spans="1:35" s="45" customFormat="1" ht="39.950000000000003" customHeight="1" x14ac:dyDescent="0.2">
      <c r="A13" s="33" t="s">
        <v>163</v>
      </c>
      <c r="B13" s="34" t="s">
        <v>26</v>
      </c>
      <c r="C13" s="34" t="s">
        <v>27</v>
      </c>
      <c r="D13" s="34" t="s">
        <v>28</v>
      </c>
      <c r="E13" s="35">
        <v>42895</v>
      </c>
      <c r="F13" s="35">
        <f t="shared" si="0"/>
        <v>42925</v>
      </c>
      <c r="G13" s="36">
        <v>12577</v>
      </c>
      <c r="H13" s="36">
        <v>12577</v>
      </c>
      <c r="I13" s="34" t="s">
        <v>207</v>
      </c>
      <c r="J13" s="36">
        <v>0</v>
      </c>
      <c r="K13" s="34" t="s">
        <v>249</v>
      </c>
      <c r="L13" s="38">
        <f t="shared" si="1"/>
        <v>-26</v>
      </c>
      <c r="M13" s="36">
        <f t="shared" ref="M13:M44" si="9">H12*L12</f>
        <v>-14612</v>
      </c>
      <c r="N13" s="39"/>
      <c r="O13" s="40"/>
      <c r="P13" s="39"/>
      <c r="Q13" s="39"/>
      <c r="R13" s="39"/>
      <c r="S13" s="40"/>
      <c r="T13" s="40"/>
      <c r="U13" s="40"/>
      <c r="V13" s="41"/>
      <c r="W13" s="42"/>
      <c r="X13" s="43"/>
      <c r="Y13" s="40"/>
      <c r="Z13" s="39"/>
      <c r="AA13" s="39"/>
      <c r="AB13" s="39"/>
      <c r="AC13" s="42"/>
      <c r="AD13" s="39"/>
      <c r="AE13" s="39"/>
      <c r="AF13" s="39"/>
      <c r="AG13" s="39"/>
      <c r="AH13" s="39"/>
      <c r="AI13" s="39"/>
    </row>
    <row r="14" spans="1:35" s="45" customFormat="1" ht="39.950000000000003" customHeight="1" x14ac:dyDescent="0.2">
      <c r="A14" s="33" t="s">
        <v>135</v>
      </c>
      <c r="B14" s="34" t="s">
        <v>29</v>
      </c>
      <c r="C14" s="34" t="s">
        <v>30</v>
      </c>
      <c r="D14" s="34" t="s">
        <v>31</v>
      </c>
      <c r="E14" s="35">
        <v>42891</v>
      </c>
      <c r="F14" s="35">
        <f t="shared" si="0"/>
        <v>42921</v>
      </c>
      <c r="G14" s="36">
        <v>74.83</v>
      </c>
      <c r="H14" s="36">
        <v>61.34</v>
      </c>
      <c r="I14" s="34" t="s">
        <v>208</v>
      </c>
      <c r="J14" s="36">
        <v>13.49</v>
      </c>
      <c r="K14" s="34" t="s">
        <v>247</v>
      </c>
      <c r="L14" s="38">
        <f t="shared" si="1"/>
        <v>-21</v>
      </c>
      <c r="M14" s="36">
        <f t="shared" ref="M14:M59" si="10">H14*L14</f>
        <v>-1288.1400000000001</v>
      </c>
      <c r="N14" s="39"/>
      <c r="O14" s="40"/>
      <c r="P14" s="39"/>
      <c r="Q14" s="39"/>
      <c r="R14" s="39"/>
      <c r="S14" s="40"/>
      <c r="T14" s="40"/>
      <c r="U14" s="40"/>
      <c r="V14" s="41"/>
      <c r="W14" s="42"/>
      <c r="X14" s="43"/>
      <c r="Y14" s="40"/>
      <c r="Z14" s="39"/>
      <c r="AA14" s="39"/>
      <c r="AB14" s="39"/>
      <c r="AC14" s="42"/>
      <c r="AD14" s="39"/>
      <c r="AE14" s="39"/>
      <c r="AF14" s="39"/>
      <c r="AG14" s="39"/>
      <c r="AH14" s="39"/>
      <c r="AI14" s="39"/>
    </row>
    <row r="15" spans="1:35" s="45" customFormat="1" ht="39.950000000000003" customHeight="1" x14ac:dyDescent="0.2">
      <c r="A15" s="33" t="s">
        <v>164</v>
      </c>
      <c r="B15" s="34" t="s">
        <v>32</v>
      </c>
      <c r="C15" s="34" t="s">
        <v>33</v>
      </c>
      <c r="D15" s="34" t="s">
        <v>34</v>
      </c>
      <c r="E15" s="35">
        <v>42886</v>
      </c>
      <c r="F15" s="35">
        <f t="shared" si="0"/>
        <v>42916</v>
      </c>
      <c r="G15" s="36">
        <v>12318.56</v>
      </c>
      <c r="H15" s="36">
        <v>10097.18</v>
      </c>
      <c r="I15" s="34" t="s">
        <v>209</v>
      </c>
      <c r="J15" s="36">
        <v>2221.38</v>
      </c>
      <c r="K15" s="34" t="s">
        <v>250</v>
      </c>
      <c r="L15" s="38">
        <f t="shared" si="1"/>
        <v>-22</v>
      </c>
      <c r="M15" s="36">
        <f t="shared" ref="M15:M61" si="11">H14*L14</f>
        <v>-1288.1400000000001</v>
      </c>
      <c r="N15" s="39"/>
      <c r="O15" s="40"/>
      <c r="P15" s="39"/>
      <c r="Q15" s="39"/>
      <c r="R15" s="39"/>
      <c r="S15" s="40"/>
      <c r="T15" s="40"/>
      <c r="U15" s="40"/>
      <c r="V15" s="41"/>
      <c r="W15" s="42"/>
      <c r="X15" s="43"/>
      <c r="Y15" s="40"/>
      <c r="Z15" s="39"/>
      <c r="AA15" s="39"/>
      <c r="AB15" s="39"/>
      <c r="AC15" s="42"/>
      <c r="AD15" s="39"/>
      <c r="AE15" s="39"/>
      <c r="AF15" s="39"/>
      <c r="AG15" s="39"/>
      <c r="AH15" s="39"/>
      <c r="AI15" s="39"/>
    </row>
    <row r="16" spans="1:35" s="45" customFormat="1" ht="39.950000000000003" customHeight="1" x14ac:dyDescent="0.2">
      <c r="A16" s="33" t="s">
        <v>124</v>
      </c>
      <c r="B16" s="34" t="s">
        <v>35</v>
      </c>
      <c r="C16" s="34" t="s">
        <v>36</v>
      </c>
      <c r="D16" s="34" t="s">
        <v>37</v>
      </c>
      <c r="E16" s="35">
        <v>42886</v>
      </c>
      <c r="F16" s="35">
        <f t="shared" si="0"/>
        <v>42916</v>
      </c>
      <c r="G16" s="36">
        <v>8250</v>
      </c>
      <c r="H16" s="36">
        <v>7500</v>
      </c>
      <c r="I16" s="34" t="s">
        <v>210</v>
      </c>
      <c r="J16" s="36">
        <v>750</v>
      </c>
      <c r="K16" s="34" t="s">
        <v>251</v>
      </c>
      <c r="L16" s="38">
        <f t="shared" si="1"/>
        <v>-11</v>
      </c>
      <c r="M16" s="36">
        <f t="shared" ref="M16:M61" si="12">H16*L16</f>
        <v>-82500</v>
      </c>
      <c r="N16" s="39"/>
      <c r="O16" s="40"/>
      <c r="P16" s="39"/>
      <c r="Q16" s="39"/>
      <c r="R16" s="39"/>
      <c r="S16" s="40"/>
      <c r="T16" s="40"/>
      <c r="U16" s="40"/>
      <c r="V16" s="41"/>
      <c r="W16" s="42"/>
      <c r="X16" s="43"/>
      <c r="Y16" s="40"/>
      <c r="Z16" s="39"/>
      <c r="AA16" s="39"/>
      <c r="AB16" s="39"/>
      <c r="AC16" s="42"/>
      <c r="AD16" s="39"/>
      <c r="AE16" s="39"/>
      <c r="AF16" s="39"/>
      <c r="AG16" s="39"/>
      <c r="AH16" s="39"/>
      <c r="AI16" s="39"/>
    </row>
    <row r="17" spans="1:35" s="45" customFormat="1" ht="39.950000000000003" customHeight="1" x14ac:dyDescent="0.2">
      <c r="A17" s="33" t="s">
        <v>125</v>
      </c>
      <c r="B17" s="34" t="s">
        <v>38</v>
      </c>
      <c r="C17" s="34" t="s">
        <v>39</v>
      </c>
      <c r="D17" s="34" t="s">
        <v>40</v>
      </c>
      <c r="E17" s="35">
        <v>42881</v>
      </c>
      <c r="F17" s="35">
        <f t="shared" si="0"/>
        <v>42911</v>
      </c>
      <c r="G17" s="36">
        <v>1430</v>
      </c>
      <c r="H17" s="36">
        <v>1300</v>
      </c>
      <c r="I17" s="34" t="s">
        <v>211</v>
      </c>
      <c r="J17" s="36">
        <v>130</v>
      </c>
      <c r="K17" s="34" t="s">
        <v>250</v>
      </c>
      <c r="L17" s="38">
        <f t="shared" si="1"/>
        <v>-17</v>
      </c>
      <c r="M17" s="36">
        <f t="shared" ref="M17:M61" si="13">H16*L16</f>
        <v>-82500</v>
      </c>
      <c r="N17" s="39"/>
      <c r="O17" s="40"/>
      <c r="P17" s="39"/>
      <c r="Q17" s="39"/>
      <c r="R17" s="39"/>
      <c r="S17" s="40"/>
      <c r="T17" s="40"/>
      <c r="U17" s="40"/>
      <c r="V17" s="41"/>
      <c r="W17" s="42"/>
      <c r="X17" s="43"/>
      <c r="Y17" s="40"/>
      <c r="Z17" s="39"/>
      <c r="AA17" s="39"/>
      <c r="AB17" s="39"/>
      <c r="AC17" s="42"/>
      <c r="AD17" s="39"/>
      <c r="AE17" s="39"/>
      <c r="AF17" s="39"/>
      <c r="AG17" s="39"/>
      <c r="AH17" s="39"/>
      <c r="AI17" s="39"/>
    </row>
    <row r="18" spans="1:35" s="45" customFormat="1" ht="39.950000000000003" customHeight="1" x14ac:dyDescent="0.2">
      <c r="A18" s="33" t="s">
        <v>165</v>
      </c>
      <c r="B18" s="34" t="s">
        <v>38</v>
      </c>
      <c r="C18" s="34" t="s">
        <v>39</v>
      </c>
      <c r="D18" s="34" t="s">
        <v>41</v>
      </c>
      <c r="E18" s="35">
        <v>42881</v>
      </c>
      <c r="F18" s="35">
        <f t="shared" si="0"/>
        <v>42911</v>
      </c>
      <c r="G18" s="36">
        <v>330</v>
      </c>
      <c r="H18" s="36">
        <v>300</v>
      </c>
      <c r="I18" s="34" t="s">
        <v>211</v>
      </c>
      <c r="J18" s="36">
        <v>30</v>
      </c>
      <c r="K18" s="34" t="s">
        <v>250</v>
      </c>
      <c r="L18" s="38">
        <f t="shared" si="1"/>
        <v>-17</v>
      </c>
      <c r="M18" s="36">
        <f t="shared" ref="M18:M54" si="14">H18*L18</f>
        <v>-5100</v>
      </c>
      <c r="N18" s="39"/>
      <c r="O18" s="40"/>
      <c r="P18" s="39"/>
      <c r="Q18" s="39"/>
      <c r="R18" s="39"/>
      <c r="S18" s="40"/>
      <c r="T18" s="40"/>
      <c r="U18" s="40"/>
      <c r="V18" s="41"/>
      <c r="W18" s="42"/>
      <c r="X18" s="43"/>
      <c r="Y18" s="40"/>
      <c r="Z18" s="39"/>
      <c r="AA18" s="39"/>
      <c r="AB18" s="39"/>
      <c r="AC18" s="42"/>
      <c r="AD18" s="39"/>
      <c r="AE18" s="39"/>
      <c r="AF18" s="39"/>
      <c r="AG18" s="39"/>
      <c r="AH18" s="39"/>
      <c r="AI18" s="39"/>
    </row>
    <row r="19" spans="1:35" s="45" customFormat="1" ht="39.950000000000003" customHeight="1" x14ac:dyDescent="0.2">
      <c r="A19" s="33" t="s">
        <v>121</v>
      </c>
      <c r="B19" s="34" t="s">
        <v>38</v>
      </c>
      <c r="C19" s="34" t="s">
        <v>39</v>
      </c>
      <c r="D19" s="34" t="s">
        <v>42</v>
      </c>
      <c r="E19" s="35">
        <v>42881</v>
      </c>
      <c r="F19" s="35">
        <f t="shared" si="0"/>
        <v>42911</v>
      </c>
      <c r="G19" s="36">
        <v>627</v>
      </c>
      <c r="H19" s="36">
        <v>570</v>
      </c>
      <c r="I19" s="34" t="s">
        <v>211</v>
      </c>
      <c r="J19" s="36">
        <v>57</v>
      </c>
      <c r="K19" s="34" t="s">
        <v>250</v>
      </c>
      <c r="L19" s="38">
        <f t="shared" si="1"/>
        <v>-17</v>
      </c>
      <c r="M19" s="36">
        <f t="shared" ref="M19:M61" si="15">H18*L18</f>
        <v>-5100</v>
      </c>
      <c r="N19" s="39"/>
      <c r="O19" s="40"/>
      <c r="P19" s="39"/>
      <c r="Q19" s="39"/>
      <c r="R19" s="39"/>
      <c r="S19" s="40"/>
      <c r="T19" s="40"/>
      <c r="U19" s="40"/>
      <c r="V19" s="41"/>
      <c r="W19" s="42"/>
      <c r="X19" s="43"/>
      <c r="Y19" s="40"/>
      <c r="Z19" s="39"/>
      <c r="AA19" s="39"/>
      <c r="AB19" s="39"/>
      <c r="AC19" s="42"/>
      <c r="AD19" s="39"/>
      <c r="AE19" s="39"/>
      <c r="AF19" s="39"/>
      <c r="AG19" s="39"/>
      <c r="AH19" s="39"/>
      <c r="AI19" s="39"/>
    </row>
    <row r="20" spans="1:35" s="45" customFormat="1" ht="39.950000000000003" customHeight="1" x14ac:dyDescent="0.2">
      <c r="A20" s="33" t="s">
        <v>166</v>
      </c>
      <c r="B20" s="34" t="s">
        <v>38</v>
      </c>
      <c r="C20" s="34" t="s">
        <v>39</v>
      </c>
      <c r="D20" s="34" t="s">
        <v>43</v>
      </c>
      <c r="E20" s="35">
        <v>42881</v>
      </c>
      <c r="F20" s="35">
        <f t="shared" si="0"/>
        <v>42911</v>
      </c>
      <c r="G20" s="36">
        <v>495</v>
      </c>
      <c r="H20" s="36">
        <v>450</v>
      </c>
      <c r="I20" s="34" t="s">
        <v>211</v>
      </c>
      <c r="J20" s="36">
        <v>45</v>
      </c>
      <c r="K20" s="34" t="s">
        <v>250</v>
      </c>
      <c r="L20" s="38">
        <f t="shared" si="1"/>
        <v>-17</v>
      </c>
      <c r="M20" s="36">
        <f t="shared" ref="M20:M57" si="16">H20*L20</f>
        <v>-7650</v>
      </c>
      <c r="N20" s="39"/>
      <c r="O20" s="40"/>
      <c r="P20" s="39"/>
      <c r="Q20" s="39"/>
      <c r="R20" s="39"/>
      <c r="S20" s="40"/>
      <c r="T20" s="40"/>
      <c r="U20" s="40"/>
      <c r="V20" s="41"/>
      <c r="W20" s="42"/>
      <c r="X20" s="43"/>
      <c r="Y20" s="40"/>
      <c r="Z20" s="39"/>
      <c r="AA20" s="39"/>
      <c r="AB20" s="39"/>
      <c r="AC20" s="42"/>
      <c r="AD20" s="39"/>
      <c r="AE20" s="39"/>
      <c r="AF20" s="39"/>
      <c r="AG20" s="39"/>
      <c r="AH20" s="39"/>
      <c r="AI20" s="39"/>
    </row>
    <row r="21" spans="1:35" s="45" customFormat="1" ht="39.950000000000003" customHeight="1" x14ac:dyDescent="0.2">
      <c r="A21" s="33" t="s">
        <v>167</v>
      </c>
      <c r="B21" s="34" t="s">
        <v>38</v>
      </c>
      <c r="C21" s="34" t="s">
        <v>39</v>
      </c>
      <c r="D21" s="34" t="s">
        <v>44</v>
      </c>
      <c r="E21" s="35">
        <v>42881</v>
      </c>
      <c r="F21" s="35">
        <f t="shared" si="0"/>
        <v>42911</v>
      </c>
      <c r="G21" s="36">
        <v>605</v>
      </c>
      <c r="H21" s="36">
        <v>550</v>
      </c>
      <c r="I21" s="34" t="s">
        <v>211</v>
      </c>
      <c r="J21" s="36">
        <v>55</v>
      </c>
      <c r="K21" s="34" t="s">
        <v>250</v>
      </c>
      <c r="L21" s="38">
        <f t="shared" si="1"/>
        <v>-17</v>
      </c>
      <c r="M21" s="36">
        <f t="shared" si="16"/>
        <v>-9350</v>
      </c>
      <c r="N21" s="39"/>
      <c r="O21" s="40"/>
      <c r="P21" s="39"/>
      <c r="Q21" s="39"/>
      <c r="R21" s="39"/>
      <c r="S21" s="40"/>
      <c r="T21" s="40"/>
      <c r="U21" s="40"/>
      <c r="V21" s="41"/>
      <c r="W21" s="42"/>
      <c r="X21" s="43"/>
      <c r="Y21" s="40"/>
      <c r="Z21" s="39"/>
      <c r="AA21" s="39"/>
      <c r="AB21" s="39"/>
      <c r="AC21" s="42"/>
      <c r="AD21" s="39"/>
      <c r="AE21" s="39"/>
      <c r="AF21" s="39"/>
      <c r="AG21" s="39"/>
      <c r="AH21" s="39"/>
      <c r="AI21" s="39"/>
    </row>
    <row r="22" spans="1:35" s="45" customFormat="1" ht="39.950000000000003" customHeight="1" x14ac:dyDescent="0.2">
      <c r="A22" s="33" t="s">
        <v>168</v>
      </c>
      <c r="B22" s="34" t="s">
        <v>38</v>
      </c>
      <c r="C22" s="34" t="s">
        <v>39</v>
      </c>
      <c r="D22" s="34" t="s">
        <v>45</v>
      </c>
      <c r="E22" s="35">
        <v>42881</v>
      </c>
      <c r="F22" s="35">
        <f t="shared" si="0"/>
        <v>42911</v>
      </c>
      <c r="G22" s="36">
        <v>975</v>
      </c>
      <c r="H22" s="36">
        <v>886.36</v>
      </c>
      <c r="I22" s="34" t="s">
        <v>211</v>
      </c>
      <c r="J22" s="36">
        <v>88.64</v>
      </c>
      <c r="K22" s="34" t="s">
        <v>250</v>
      </c>
      <c r="L22" s="38">
        <f t="shared" si="1"/>
        <v>-17</v>
      </c>
      <c r="M22" s="36">
        <f t="shared" ref="M22:M61" si="17">H21*L21</f>
        <v>-9350</v>
      </c>
      <c r="N22" s="39"/>
      <c r="O22" s="40"/>
      <c r="P22" s="39"/>
      <c r="Q22" s="39"/>
      <c r="R22" s="39"/>
      <c r="S22" s="40"/>
      <c r="T22" s="40"/>
      <c r="U22" s="40"/>
      <c r="V22" s="41"/>
      <c r="W22" s="42"/>
      <c r="X22" s="43"/>
      <c r="Y22" s="40"/>
      <c r="Z22" s="39"/>
      <c r="AA22" s="39"/>
      <c r="AB22" s="39"/>
      <c r="AC22" s="42"/>
      <c r="AD22" s="39"/>
      <c r="AE22" s="39"/>
      <c r="AF22" s="39"/>
      <c r="AG22" s="39"/>
      <c r="AH22" s="39"/>
      <c r="AI22" s="39"/>
    </row>
    <row r="23" spans="1:35" s="45" customFormat="1" ht="39.950000000000003" customHeight="1" x14ac:dyDescent="0.2">
      <c r="A23" s="33" t="s">
        <v>169</v>
      </c>
      <c r="B23" s="34" t="s">
        <v>3</v>
      </c>
      <c r="C23" s="34" t="s">
        <v>4</v>
      </c>
      <c r="D23" s="34" t="s">
        <v>46</v>
      </c>
      <c r="E23" s="35">
        <v>42880</v>
      </c>
      <c r="F23" s="35">
        <f t="shared" si="0"/>
        <v>42910</v>
      </c>
      <c r="G23" s="36">
        <v>128.22999999999999</v>
      </c>
      <c r="H23" s="36">
        <v>105.11</v>
      </c>
      <c r="I23" s="34"/>
      <c r="J23" s="36">
        <v>23.12</v>
      </c>
      <c r="K23" s="34" t="s">
        <v>264</v>
      </c>
      <c r="L23" s="38">
        <f t="shared" si="1"/>
        <v>0</v>
      </c>
      <c r="M23" s="36">
        <f t="shared" si="10"/>
        <v>0</v>
      </c>
      <c r="N23" s="39"/>
      <c r="O23" s="40"/>
      <c r="P23" s="39"/>
      <c r="Q23" s="39"/>
      <c r="R23" s="39"/>
      <c r="S23" s="40"/>
      <c r="T23" s="40"/>
      <c r="U23" s="40"/>
      <c r="V23" s="41"/>
      <c r="W23" s="42"/>
      <c r="X23" s="43"/>
      <c r="Y23" s="40"/>
      <c r="Z23" s="39"/>
      <c r="AA23" s="39"/>
      <c r="AB23" s="39"/>
      <c r="AC23" s="42"/>
      <c r="AD23" s="39"/>
      <c r="AE23" s="39"/>
      <c r="AF23" s="39"/>
      <c r="AG23" s="39"/>
      <c r="AH23" s="39"/>
      <c r="AI23" s="39"/>
    </row>
    <row r="24" spans="1:35" s="45" customFormat="1" ht="39.950000000000003" customHeight="1" x14ac:dyDescent="0.2">
      <c r="A24" s="33" t="s">
        <v>170</v>
      </c>
      <c r="B24" s="34" t="s">
        <v>47</v>
      </c>
      <c r="C24" s="34" t="s">
        <v>48</v>
      </c>
      <c r="D24" s="34" t="s">
        <v>49</v>
      </c>
      <c r="E24" s="35">
        <v>42874</v>
      </c>
      <c r="F24" s="35">
        <f t="shared" si="0"/>
        <v>42904</v>
      </c>
      <c r="G24" s="36">
        <v>48.8</v>
      </c>
      <c r="H24" s="36">
        <v>40</v>
      </c>
      <c r="I24" s="34" t="s">
        <v>212</v>
      </c>
      <c r="J24" s="36">
        <v>8.8000000000000007</v>
      </c>
      <c r="K24" s="34" t="s">
        <v>252</v>
      </c>
      <c r="L24" s="38">
        <f t="shared" si="1"/>
        <v>-18</v>
      </c>
      <c r="M24" s="36">
        <f t="shared" si="11"/>
        <v>0</v>
      </c>
      <c r="N24" s="39"/>
      <c r="O24" s="40"/>
      <c r="P24" s="39"/>
      <c r="Q24" s="39"/>
      <c r="R24" s="39"/>
      <c r="S24" s="40"/>
      <c r="T24" s="40"/>
      <c r="U24" s="40"/>
      <c r="V24" s="41"/>
      <c r="W24" s="42"/>
      <c r="X24" s="43"/>
      <c r="Y24" s="40"/>
      <c r="Z24" s="39"/>
      <c r="AA24" s="39"/>
      <c r="AB24" s="39"/>
      <c r="AC24" s="42"/>
      <c r="AD24" s="39"/>
      <c r="AE24" s="39"/>
      <c r="AF24" s="39"/>
      <c r="AG24" s="39"/>
      <c r="AH24" s="39"/>
      <c r="AI24" s="39"/>
    </row>
    <row r="25" spans="1:35" s="45" customFormat="1" ht="39.950000000000003" customHeight="1" x14ac:dyDescent="0.2">
      <c r="A25" s="33" t="s">
        <v>122</v>
      </c>
      <c r="B25" s="34" t="s">
        <v>17</v>
      </c>
      <c r="C25" s="34" t="s">
        <v>18</v>
      </c>
      <c r="D25" s="34" t="s">
        <v>50</v>
      </c>
      <c r="E25" s="35">
        <v>42873</v>
      </c>
      <c r="F25" s="35">
        <f t="shared" si="0"/>
        <v>42903</v>
      </c>
      <c r="G25" s="36">
        <v>119.32</v>
      </c>
      <c r="H25" s="36">
        <v>119.32</v>
      </c>
      <c r="I25" s="34" t="s">
        <v>213</v>
      </c>
      <c r="J25" s="36">
        <v>0</v>
      </c>
      <c r="K25" s="34" t="s">
        <v>253</v>
      </c>
      <c r="L25" s="38">
        <f t="shared" si="1"/>
        <v>-11</v>
      </c>
      <c r="M25" s="36">
        <f t="shared" si="12"/>
        <v>-1312.52</v>
      </c>
      <c r="N25" s="39"/>
      <c r="O25" s="40"/>
      <c r="P25" s="39"/>
      <c r="Q25" s="39"/>
      <c r="R25" s="39"/>
      <c r="S25" s="40"/>
      <c r="T25" s="40"/>
      <c r="U25" s="40"/>
      <c r="V25" s="41"/>
      <c r="W25" s="42"/>
      <c r="X25" s="43"/>
      <c r="Y25" s="40"/>
      <c r="Z25" s="39"/>
      <c r="AA25" s="39"/>
      <c r="AB25" s="39"/>
      <c r="AC25" s="42"/>
      <c r="AD25" s="39"/>
      <c r="AE25" s="39"/>
      <c r="AF25" s="39"/>
      <c r="AG25" s="39"/>
      <c r="AH25" s="39"/>
      <c r="AI25" s="39"/>
    </row>
    <row r="26" spans="1:35" s="45" customFormat="1" ht="39.950000000000003" customHeight="1" x14ac:dyDescent="0.2">
      <c r="A26" s="33" t="s">
        <v>123</v>
      </c>
      <c r="B26" s="34" t="s">
        <v>3</v>
      </c>
      <c r="C26" s="34" t="s">
        <v>4</v>
      </c>
      <c r="D26" s="34" t="s">
        <v>51</v>
      </c>
      <c r="E26" s="35">
        <v>42871</v>
      </c>
      <c r="F26" s="35">
        <f t="shared" si="0"/>
        <v>42901</v>
      </c>
      <c r="G26" s="36">
        <v>1442.42</v>
      </c>
      <c r="H26" s="36">
        <v>1182.31</v>
      </c>
      <c r="I26" s="34" t="s">
        <v>214</v>
      </c>
      <c r="J26" s="36">
        <v>260.11</v>
      </c>
      <c r="K26" s="34" t="s">
        <v>252</v>
      </c>
      <c r="L26" s="38">
        <f t="shared" si="1"/>
        <v>-15</v>
      </c>
      <c r="M26" s="36">
        <f t="shared" si="13"/>
        <v>-1312.52</v>
      </c>
      <c r="N26" s="39"/>
      <c r="O26" s="40"/>
      <c r="P26" s="39"/>
      <c r="Q26" s="39"/>
      <c r="R26" s="39"/>
      <c r="S26" s="40"/>
      <c r="T26" s="40"/>
      <c r="U26" s="40"/>
      <c r="V26" s="41"/>
      <c r="W26" s="42"/>
      <c r="X26" s="43"/>
      <c r="Y26" s="40"/>
      <c r="Z26" s="39"/>
      <c r="AA26" s="39"/>
      <c r="AB26" s="39"/>
      <c r="AC26" s="42"/>
      <c r="AD26" s="39"/>
      <c r="AE26" s="39"/>
      <c r="AF26" s="39"/>
      <c r="AG26" s="39"/>
      <c r="AH26" s="39"/>
      <c r="AI26" s="39"/>
    </row>
    <row r="27" spans="1:35" s="45" customFormat="1" ht="39.950000000000003" customHeight="1" x14ac:dyDescent="0.2">
      <c r="A27" s="33" t="s">
        <v>171</v>
      </c>
      <c r="B27" s="34" t="s">
        <v>10</v>
      </c>
      <c r="C27" s="34" t="s">
        <v>158</v>
      </c>
      <c r="D27" s="34" t="s">
        <v>52</v>
      </c>
      <c r="E27" s="35">
        <v>42871</v>
      </c>
      <c r="F27" s="35">
        <f t="shared" si="0"/>
        <v>42901</v>
      </c>
      <c r="G27" s="36">
        <v>1432.13</v>
      </c>
      <c r="H27" s="36">
        <v>1173.8800000000001</v>
      </c>
      <c r="I27" s="34" t="s">
        <v>215</v>
      </c>
      <c r="J27" s="36">
        <v>258.25</v>
      </c>
      <c r="K27" s="34" t="s">
        <v>252</v>
      </c>
      <c r="L27" s="38">
        <f t="shared" si="1"/>
        <v>-15</v>
      </c>
      <c r="M27" s="36">
        <f t="shared" si="14"/>
        <v>-17608.2</v>
      </c>
      <c r="N27" s="39"/>
      <c r="O27" s="40"/>
      <c r="P27" s="39"/>
      <c r="Q27" s="39"/>
      <c r="R27" s="39"/>
      <c r="S27" s="40"/>
      <c r="T27" s="40"/>
      <c r="U27" s="40"/>
      <c r="V27" s="41"/>
      <c r="W27" s="42"/>
      <c r="X27" s="43"/>
      <c r="Y27" s="40"/>
      <c r="Z27" s="39"/>
      <c r="AA27" s="39"/>
      <c r="AB27" s="39"/>
      <c r="AC27" s="42"/>
      <c r="AD27" s="39"/>
      <c r="AE27" s="39"/>
      <c r="AF27" s="39"/>
      <c r="AG27" s="39"/>
      <c r="AH27" s="39"/>
      <c r="AI27" s="39"/>
    </row>
    <row r="28" spans="1:35" s="45" customFormat="1" ht="39.950000000000003" customHeight="1" x14ac:dyDescent="0.2">
      <c r="A28" s="33" t="s">
        <v>172</v>
      </c>
      <c r="B28" s="34" t="s">
        <v>53</v>
      </c>
      <c r="C28" s="34" t="s">
        <v>54</v>
      </c>
      <c r="D28" s="34" t="s">
        <v>55</v>
      </c>
      <c r="E28" s="35">
        <v>42867</v>
      </c>
      <c r="F28" s="35">
        <f t="shared" si="0"/>
        <v>42897</v>
      </c>
      <c r="G28" s="36">
        <v>5050</v>
      </c>
      <c r="H28" s="36">
        <v>4590.91</v>
      </c>
      <c r="I28" s="34" t="s">
        <v>216</v>
      </c>
      <c r="J28" s="36">
        <v>459.09</v>
      </c>
      <c r="K28" s="34" t="s">
        <v>254</v>
      </c>
      <c r="L28" s="38">
        <f t="shared" si="1"/>
        <v>-17</v>
      </c>
      <c r="M28" s="36">
        <f t="shared" si="15"/>
        <v>-17608.2</v>
      </c>
      <c r="N28" s="39"/>
      <c r="O28" s="40"/>
      <c r="P28" s="39"/>
      <c r="Q28" s="39"/>
      <c r="R28" s="39"/>
      <c r="S28" s="40"/>
      <c r="T28" s="40"/>
      <c r="U28" s="40"/>
      <c r="V28" s="41"/>
      <c r="W28" s="42"/>
      <c r="X28" s="43"/>
      <c r="Y28" s="40"/>
      <c r="Z28" s="39"/>
      <c r="AA28" s="39"/>
      <c r="AB28" s="39"/>
      <c r="AC28" s="42"/>
      <c r="AD28" s="39"/>
      <c r="AE28" s="39"/>
      <c r="AF28" s="39"/>
      <c r="AG28" s="39"/>
      <c r="AH28" s="39"/>
      <c r="AI28" s="39"/>
    </row>
    <row r="29" spans="1:35" s="45" customFormat="1" ht="39.950000000000003" customHeight="1" x14ac:dyDescent="0.2">
      <c r="A29" s="33" t="s">
        <v>173</v>
      </c>
      <c r="B29" s="34" t="s">
        <v>56</v>
      </c>
      <c r="C29" s="34" t="s">
        <v>268</v>
      </c>
      <c r="D29" s="34" t="s">
        <v>57</v>
      </c>
      <c r="E29" s="35">
        <v>42866</v>
      </c>
      <c r="F29" s="35">
        <f t="shared" si="0"/>
        <v>42896</v>
      </c>
      <c r="G29" s="36">
        <v>122</v>
      </c>
      <c r="H29" s="36">
        <v>100</v>
      </c>
      <c r="I29" s="34" t="s">
        <v>217</v>
      </c>
      <c r="J29" s="36">
        <v>22</v>
      </c>
      <c r="K29" s="34" t="s">
        <v>254</v>
      </c>
      <c r="L29" s="38">
        <f t="shared" si="1"/>
        <v>-16</v>
      </c>
      <c r="M29" s="36">
        <f t="shared" si="16"/>
        <v>-1600</v>
      </c>
      <c r="N29" s="39"/>
      <c r="O29" s="40"/>
      <c r="P29" s="39"/>
      <c r="Q29" s="39"/>
      <c r="R29" s="39"/>
      <c r="S29" s="40"/>
      <c r="T29" s="40"/>
      <c r="U29" s="40"/>
      <c r="V29" s="41"/>
      <c r="W29" s="42"/>
      <c r="X29" s="43"/>
      <c r="Y29" s="40"/>
      <c r="Z29" s="39"/>
      <c r="AA29" s="39"/>
      <c r="AB29" s="39"/>
      <c r="AC29" s="42"/>
      <c r="AD29" s="39"/>
      <c r="AE29" s="39"/>
      <c r="AF29" s="39"/>
      <c r="AG29" s="39"/>
      <c r="AH29" s="39"/>
      <c r="AI29" s="39"/>
    </row>
    <row r="30" spans="1:35" s="45" customFormat="1" ht="39.950000000000003" customHeight="1" x14ac:dyDescent="0.2">
      <c r="A30" s="33" t="s">
        <v>174</v>
      </c>
      <c r="B30" s="34" t="s">
        <v>56</v>
      </c>
      <c r="C30" s="34" t="s">
        <v>268</v>
      </c>
      <c r="D30" s="34" t="s">
        <v>58</v>
      </c>
      <c r="E30" s="35">
        <v>42866</v>
      </c>
      <c r="F30" s="35">
        <f t="shared" si="0"/>
        <v>42896</v>
      </c>
      <c r="G30" s="36">
        <v>268.39999999999998</v>
      </c>
      <c r="H30" s="36">
        <v>220</v>
      </c>
      <c r="I30" s="34" t="s">
        <v>218</v>
      </c>
      <c r="J30" s="36">
        <v>48.4</v>
      </c>
      <c r="K30" s="34" t="s">
        <v>254</v>
      </c>
      <c r="L30" s="38">
        <f t="shared" si="1"/>
        <v>-16</v>
      </c>
      <c r="M30" s="36">
        <f t="shared" si="16"/>
        <v>-3520</v>
      </c>
      <c r="N30" s="39"/>
      <c r="O30" s="40"/>
      <c r="P30" s="39"/>
      <c r="Q30" s="39"/>
      <c r="R30" s="39"/>
      <c r="S30" s="40"/>
      <c r="T30" s="40"/>
      <c r="U30" s="40"/>
      <c r="V30" s="41"/>
      <c r="W30" s="42"/>
      <c r="X30" s="43"/>
      <c r="Y30" s="40"/>
      <c r="Z30" s="39"/>
      <c r="AA30" s="39"/>
      <c r="AB30" s="39"/>
      <c r="AC30" s="42"/>
      <c r="AD30" s="39"/>
      <c r="AE30" s="39"/>
      <c r="AF30" s="39"/>
      <c r="AG30" s="39"/>
      <c r="AH30" s="39"/>
      <c r="AI30" s="39"/>
    </row>
    <row r="31" spans="1:35" s="45" customFormat="1" ht="39.950000000000003" customHeight="1" x14ac:dyDescent="0.2">
      <c r="A31" s="33" t="s">
        <v>175</v>
      </c>
      <c r="B31" s="34" t="s">
        <v>56</v>
      </c>
      <c r="C31" s="34" t="s">
        <v>268</v>
      </c>
      <c r="D31" s="34" t="s">
        <v>59</v>
      </c>
      <c r="E31" s="35">
        <v>42866</v>
      </c>
      <c r="F31" s="35">
        <f t="shared" si="0"/>
        <v>42896</v>
      </c>
      <c r="G31" s="36">
        <v>230.58</v>
      </c>
      <c r="H31" s="36">
        <v>189</v>
      </c>
      <c r="I31" s="34" t="s">
        <v>219</v>
      </c>
      <c r="J31" s="36">
        <v>41.58</v>
      </c>
      <c r="K31" s="34" t="s">
        <v>254</v>
      </c>
      <c r="L31" s="38">
        <f t="shared" si="1"/>
        <v>-16</v>
      </c>
      <c r="M31" s="36">
        <f t="shared" ref="M31:M61" si="18">H30*L30</f>
        <v>-3520</v>
      </c>
      <c r="N31" s="39"/>
      <c r="O31" s="40"/>
      <c r="P31" s="39"/>
      <c r="Q31" s="39"/>
      <c r="R31" s="39"/>
      <c r="S31" s="40"/>
      <c r="T31" s="40"/>
      <c r="U31" s="40"/>
      <c r="V31" s="41"/>
      <c r="W31" s="42"/>
      <c r="X31" s="43"/>
      <c r="Y31" s="40"/>
      <c r="Z31" s="39"/>
      <c r="AA31" s="39"/>
      <c r="AB31" s="39"/>
      <c r="AC31" s="42"/>
      <c r="AD31" s="39"/>
      <c r="AE31" s="39"/>
      <c r="AF31" s="39"/>
      <c r="AG31" s="39"/>
      <c r="AH31" s="39"/>
      <c r="AI31" s="39"/>
    </row>
    <row r="32" spans="1:35" s="45" customFormat="1" ht="39.950000000000003" customHeight="1" x14ac:dyDescent="0.2">
      <c r="A32" s="33" t="s">
        <v>176</v>
      </c>
      <c r="B32" s="34" t="s">
        <v>60</v>
      </c>
      <c r="C32" s="34" t="s">
        <v>61</v>
      </c>
      <c r="D32" s="34" t="s">
        <v>62</v>
      </c>
      <c r="E32" s="35">
        <v>42864</v>
      </c>
      <c r="F32" s="35">
        <f t="shared" si="0"/>
        <v>42894</v>
      </c>
      <c r="G32" s="36">
        <v>158.6</v>
      </c>
      <c r="H32" s="36">
        <v>130</v>
      </c>
      <c r="I32" s="34" t="s">
        <v>220</v>
      </c>
      <c r="J32" s="36">
        <v>28.6</v>
      </c>
      <c r="K32" s="34" t="s">
        <v>252</v>
      </c>
      <c r="L32" s="38">
        <f t="shared" si="1"/>
        <v>-8</v>
      </c>
      <c r="M32" s="36">
        <f t="shared" si="10"/>
        <v>-1040</v>
      </c>
      <c r="N32" s="39"/>
      <c r="O32" s="40"/>
      <c r="P32" s="39"/>
      <c r="Q32" s="39"/>
      <c r="R32" s="39"/>
      <c r="S32" s="40"/>
      <c r="T32" s="40"/>
      <c r="U32" s="40"/>
      <c r="V32" s="41"/>
      <c r="W32" s="42"/>
      <c r="X32" s="43"/>
      <c r="Y32" s="40"/>
      <c r="Z32" s="39"/>
      <c r="AA32" s="39"/>
      <c r="AB32" s="39"/>
      <c r="AC32" s="42"/>
      <c r="AD32" s="39"/>
      <c r="AE32" s="39"/>
      <c r="AF32" s="39"/>
      <c r="AG32" s="39"/>
      <c r="AH32" s="39"/>
      <c r="AI32" s="39"/>
    </row>
    <row r="33" spans="1:35" s="45" customFormat="1" ht="39.950000000000003" customHeight="1" x14ac:dyDescent="0.2">
      <c r="A33" s="33" t="s">
        <v>177</v>
      </c>
      <c r="B33" s="34" t="s">
        <v>63</v>
      </c>
      <c r="C33" s="34" t="s">
        <v>64</v>
      </c>
      <c r="D33" s="34" t="s">
        <v>65</v>
      </c>
      <c r="E33" s="35">
        <v>42863</v>
      </c>
      <c r="F33" s="35">
        <f t="shared" si="0"/>
        <v>42893</v>
      </c>
      <c r="G33" s="36">
        <v>38016</v>
      </c>
      <c r="H33" s="36">
        <v>38016</v>
      </c>
      <c r="I33" s="34" t="s">
        <v>221</v>
      </c>
      <c r="J33" s="36">
        <v>0</v>
      </c>
      <c r="K33" s="34" t="s">
        <v>252</v>
      </c>
      <c r="L33" s="38">
        <f t="shared" si="1"/>
        <v>-7</v>
      </c>
      <c r="M33" s="36">
        <f t="shared" si="11"/>
        <v>-1040</v>
      </c>
      <c r="N33" s="39"/>
      <c r="O33" s="40"/>
      <c r="P33" s="39"/>
      <c r="Q33" s="39"/>
      <c r="R33" s="39"/>
      <c r="S33" s="40"/>
      <c r="T33" s="40"/>
      <c r="U33" s="40"/>
      <c r="V33" s="41"/>
      <c r="W33" s="42"/>
      <c r="X33" s="43"/>
      <c r="Y33" s="40"/>
      <c r="Z33" s="39"/>
      <c r="AA33" s="39"/>
      <c r="AB33" s="39"/>
      <c r="AC33" s="42"/>
      <c r="AD33" s="39"/>
      <c r="AE33" s="39"/>
      <c r="AF33" s="39"/>
      <c r="AG33" s="39"/>
      <c r="AH33" s="39"/>
      <c r="AI33" s="39"/>
    </row>
    <row r="34" spans="1:35" s="45" customFormat="1" ht="39.950000000000003" customHeight="1" x14ac:dyDescent="0.2">
      <c r="A34" s="33" t="s">
        <v>178</v>
      </c>
      <c r="B34" s="34" t="s">
        <v>3</v>
      </c>
      <c r="C34" s="34" t="s">
        <v>4</v>
      </c>
      <c r="D34" s="34" t="s">
        <v>66</v>
      </c>
      <c r="E34" s="35">
        <v>42863</v>
      </c>
      <c r="F34" s="35">
        <f t="shared" si="0"/>
        <v>42893</v>
      </c>
      <c r="G34" s="36">
        <v>140.91</v>
      </c>
      <c r="H34" s="36">
        <v>115.5</v>
      </c>
      <c r="I34" s="34" t="s">
        <v>222</v>
      </c>
      <c r="J34" s="36">
        <v>25.41</v>
      </c>
      <c r="K34" s="34" t="s">
        <v>252</v>
      </c>
      <c r="L34" s="38">
        <f t="shared" si="1"/>
        <v>-7</v>
      </c>
      <c r="M34" s="36">
        <f t="shared" si="12"/>
        <v>-808.5</v>
      </c>
      <c r="N34" s="39"/>
      <c r="O34" s="40"/>
      <c r="P34" s="39"/>
      <c r="Q34" s="39"/>
      <c r="R34" s="39"/>
      <c r="S34" s="40"/>
      <c r="T34" s="40"/>
      <c r="U34" s="40"/>
      <c r="V34" s="41"/>
      <c r="W34" s="42"/>
      <c r="X34" s="43"/>
      <c r="Y34" s="40"/>
      <c r="Z34" s="39"/>
      <c r="AA34" s="39"/>
      <c r="AB34" s="39"/>
      <c r="AC34" s="42"/>
      <c r="AD34" s="39"/>
      <c r="AE34" s="39"/>
      <c r="AF34" s="39"/>
      <c r="AG34" s="39"/>
      <c r="AH34" s="39"/>
      <c r="AI34" s="39"/>
    </row>
    <row r="35" spans="1:35" s="45" customFormat="1" ht="39.950000000000003" customHeight="1" x14ac:dyDescent="0.2">
      <c r="A35" s="33" t="s">
        <v>179</v>
      </c>
      <c r="B35" s="34" t="s">
        <v>38</v>
      </c>
      <c r="C35" s="34" t="s">
        <v>39</v>
      </c>
      <c r="D35" s="34" t="s">
        <v>67</v>
      </c>
      <c r="E35" s="35">
        <v>42860</v>
      </c>
      <c r="F35" s="35">
        <f t="shared" si="0"/>
        <v>42890</v>
      </c>
      <c r="G35" s="36">
        <v>880</v>
      </c>
      <c r="H35" s="36">
        <v>800</v>
      </c>
      <c r="I35" s="34" t="s">
        <v>223</v>
      </c>
      <c r="J35" s="36">
        <v>80</v>
      </c>
      <c r="K35" s="34" t="s">
        <v>255</v>
      </c>
      <c r="L35" s="38">
        <f t="shared" si="1"/>
        <v>-20</v>
      </c>
      <c r="M35" s="36">
        <f t="shared" si="13"/>
        <v>-808.5</v>
      </c>
      <c r="N35" s="39"/>
      <c r="O35" s="40"/>
      <c r="P35" s="39"/>
      <c r="Q35" s="39"/>
      <c r="R35" s="39"/>
      <c r="S35" s="40"/>
      <c r="T35" s="40"/>
      <c r="U35" s="40"/>
      <c r="V35" s="41"/>
      <c r="W35" s="42"/>
      <c r="X35" s="43"/>
      <c r="Y35" s="40"/>
      <c r="Z35" s="39"/>
      <c r="AA35" s="39"/>
      <c r="AB35" s="39"/>
      <c r="AC35" s="42"/>
      <c r="AD35" s="39"/>
      <c r="AE35" s="39"/>
      <c r="AF35" s="39"/>
      <c r="AG35" s="39"/>
      <c r="AH35" s="39"/>
      <c r="AI35" s="39"/>
    </row>
    <row r="36" spans="1:35" s="45" customFormat="1" ht="39.950000000000003" customHeight="1" x14ac:dyDescent="0.2">
      <c r="A36" s="33" t="s">
        <v>133</v>
      </c>
      <c r="B36" s="34" t="s">
        <v>68</v>
      </c>
      <c r="C36" s="34" t="s">
        <v>69</v>
      </c>
      <c r="D36" s="34" t="s">
        <v>70</v>
      </c>
      <c r="E36" s="35">
        <v>42859</v>
      </c>
      <c r="F36" s="35">
        <f t="shared" si="0"/>
        <v>42889</v>
      </c>
      <c r="G36" s="36">
        <v>455.67</v>
      </c>
      <c r="H36" s="36">
        <v>373.5</v>
      </c>
      <c r="I36" s="34" t="s">
        <v>224</v>
      </c>
      <c r="J36" s="36">
        <v>82.17</v>
      </c>
      <c r="K36" s="34" t="s">
        <v>254</v>
      </c>
      <c r="L36" s="38">
        <f t="shared" si="1"/>
        <v>-9</v>
      </c>
      <c r="M36" s="36">
        <f t="shared" si="14"/>
        <v>-3361.5</v>
      </c>
      <c r="N36" s="39"/>
      <c r="O36" s="40"/>
      <c r="P36" s="39"/>
      <c r="Q36" s="39"/>
      <c r="R36" s="39"/>
      <c r="S36" s="40"/>
      <c r="T36" s="40"/>
      <c r="U36" s="40"/>
      <c r="V36" s="41"/>
      <c r="W36" s="42"/>
      <c r="X36" s="43"/>
      <c r="Y36" s="40"/>
      <c r="Z36" s="39"/>
      <c r="AA36" s="39"/>
      <c r="AB36" s="39"/>
      <c r="AC36" s="42"/>
      <c r="AD36" s="39"/>
      <c r="AE36" s="39"/>
      <c r="AF36" s="39"/>
      <c r="AG36" s="39"/>
      <c r="AH36" s="39"/>
      <c r="AI36" s="39"/>
    </row>
    <row r="37" spans="1:35" s="45" customFormat="1" ht="39.950000000000003" customHeight="1" x14ac:dyDescent="0.2">
      <c r="A37" s="33" t="s">
        <v>180</v>
      </c>
      <c r="B37" s="34" t="s">
        <v>71</v>
      </c>
      <c r="C37" s="34" t="s">
        <v>72</v>
      </c>
      <c r="D37" s="34" t="s">
        <v>73</v>
      </c>
      <c r="E37" s="35">
        <v>42858</v>
      </c>
      <c r="F37" s="35">
        <f t="shared" si="0"/>
        <v>42888</v>
      </c>
      <c r="G37" s="36">
        <v>346.48</v>
      </c>
      <c r="H37" s="36">
        <v>284</v>
      </c>
      <c r="I37" s="34" t="s">
        <v>225</v>
      </c>
      <c r="J37" s="36">
        <v>62.48</v>
      </c>
      <c r="K37" s="34" t="s">
        <v>256</v>
      </c>
      <c r="L37" s="38">
        <f t="shared" si="1"/>
        <v>-23</v>
      </c>
      <c r="M37" s="36">
        <f t="shared" si="15"/>
        <v>-3361.5</v>
      </c>
      <c r="N37" s="39"/>
      <c r="O37" s="40"/>
      <c r="P37" s="39"/>
      <c r="Q37" s="39"/>
      <c r="R37" s="39"/>
      <c r="S37" s="40"/>
      <c r="T37" s="40"/>
      <c r="U37" s="40"/>
      <c r="V37" s="41"/>
      <c r="W37" s="42"/>
      <c r="X37" s="43"/>
      <c r="Y37" s="40"/>
      <c r="Z37" s="39"/>
      <c r="AA37" s="39"/>
      <c r="AB37" s="39"/>
      <c r="AC37" s="42"/>
      <c r="AD37" s="39"/>
      <c r="AE37" s="39"/>
      <c r="AF37" s="39"/>
      <c r="AG37" s="39"/>
      <c r="AH37" s="39"/>
      <c r="AI37" s="39"/>
    </row>
    <row r="38" spans="1:35" s="45" customFormat="1" ht="39.950000000000003" customHeight="1" x14ac:dyDescent="0.2">
      <c r="A38" s="33" t="s">
        <v>181</v>
      </c>
      <c r="B38" s="34" t="s">
        <v>74</v>
      </c>
      <c r="C38" s="34" t="s">
        <v>75</v>
      </c>
      <c r="D38" s="34" t="s">
        <v>76</v>
      </c>
      <c r="E38" s="35">
        <v>42858</v>
      </c>
      <c r="F38" s="35">
        <f t="shared" si="0"/>
        <v>42888</v>
      </c>
      <c r="G38" s="36">
        <v>99.58</v>
      </c>
      <c r="H38" s="36">
        <v>81.62</v>
      </c>
      <c r="I38" s="34" t="s">
        <v>226</v>
      </c>
      <c r="J38" s="36">
        <v>17.96</v>
      </c>
      <c r="K38" s="34" t="s">
        <v>254</v>
      </c>
      <c r="L38" s="38">
        <f t="shared" si="1"/>
        <v>-8</v>
      </c>
      <c r="M38" s="36">
        <f t="shared" si="16"/>
        <v>-652.96</v>
      </c>
      <c r="N38" s="39"/>
      <c r="O38" s="40"/>
      <c r="P38" s="39"/>
      <c r="Q38" s="39"/>
      <c r="R38" s="39"/>
      <c r="S38" s="40"/>
      <c r="T38" s="40"/>
      <c r="U38" s="40"/>
      <c r="V38" s="41"/>
      <c r="W38" s="42"/>
      <c r="X38" s="43"/>
      <c r="Y38" s="40"/>
      <c r="Z38" s="39"/>
      <c r="AA38" s="39"/>
      <c r="AB38" s="39"/>
      <c r="AC38" s="42"/>
      <c r="AD38" s="39"/>
      <c r="AE38" s="39"/>
      <c r="AF38" s="39"/>
      <c r="AG38" s="39"/>
      <c r="AH38" s="39"/>
      <c r="AI38" s="39"/>
    </row>
    <row r="39" spans="1:35" s="45" customFormat="1" ht="39.950000000000003" customHeight="1" x14ac:dyDescent="0.2">
      <c r="A39" s="33" t="s">
        <v>182</v>
      </c>
      <c r="B39" s="34" t="s">
        <v>77</v>
      </c>
      <c r="C39" s="34" t="s">
        <v>78</v>
      </c>
      <c r="D39" s="34" t="s">
        <v>79</v>
      </c>
      <c r="E39" s="35">
        <v>42858</v>
      </c>
      <c r="F39" s="35">
        <f t="shared" si="0"/>
        <v>42888</v>
      </c>
      <c r="G39" s="36">
        <v>562.20000000000005</v>
      </c>
      <c r="H39" s="36">
        <v>562.20000000000005</v>
      </c>
      <c r="I39" s="34" t="s">
        <v>227</v>
      </c>
      <c r="J39" s="36">
        <v>0</v>
      </c>
      <c r="K39" s="34" t="s">
        <v>254</v>
      </c>
      <c r="L39" s="38">
        <f t="shared" si="1"/>
        <v>-8</v>
      </c>
      <c r="M39" s="36">
        <f t="shared" si="16"/>
        <v>-4497.6000000000004</v>
      </c>
      <c r="N39" s="39"/>
      <c r="O39" s="40"/>
      <c r="P39" s="39"/>
      <c r="Q39" s="39"/>
      <c r="R39" s="39"/>
      <c r="S39" s="40"/>
      <c r="T39" s="40"/>
      <c r="U39" s="40"/>
      <c r="V39" s="41"/>
      <c r="W39" s="42"/>
      <c r="X39" s="43"/>
      <c r="Y39" s="40"/>
      <c r="Z39" s="39"/>
      <c r="AA39" s="39"/>
      <c r="AB39" s="39"/>
      <c r="AC39" s="42"/>
      <c r="AD39" s="39"/>
      <c r="AE39" s="39"/>
      <c r="AF39" s="39"/>
      <c r="AG39" s="39"/>
      <c r="AH39" s="39"/>
      <c r="AI39" s="39"/>
    </row>
    <row r="40" spans="1:35" s="45" customFormat="1" ht="39.950000000000003" customHeight="1" x14ac:dyDescent="0.2">
      <c r="A40" s="33" t="s">
        <v>183</v>
      </c>
      <c r="B40" s="34" t="s">
        <v>17</v>
      </c>
      <c r="C40" s="34" t="s">
        <v>18</v>
      </c>
      <c r="D40" s="34" t="s">
        <v>80</v>
      </c>
      <c r="E40" s="35">
        <v>42857</v>
      </c>
      <c r="F40" s="35">
        <f t="shared" si="0"/>
        <v>42887</v>
      </c>
      <c r="G40" s="36">
        <v>89.58</v>
      </c>
      <c r="H40" s="36">
        <v>89.58</v>
      </c>
      <c r="I40" s="34" t="s">
        <v>228</v>
      </c>
      <c r="J40" s="36">
        <v>0</v>
      </c>
      <c r="K40" s="34" t="s">
        <v>257</v>
      </c>
      <c r="L40" s="38">
        <f t="shared" si="1"/>
        <v>-26</v>
      </c>
      <c r="M40" s="36">
        <f t="shared" ref="M40:M61" si="19">H39*L39</f>
        <v>-4497.6000000000004</v>
      </c>
      <c r="N40" s="39"/>
      <c r="O40" s="40"/>
      <c r="P40" s="39"/>
      <c r="Q40" s="39"/>
      <c r="R40" s="39"/>
      <c r="S40" s="40"/>
      <c r="T40" s="40"/>
      <c r="U40" s="40"/>
      <c r="V40" s="41"/>
      <c r="W40" s="42"/>
      <c r="X40" s="43"/>
      <c r="Y40" s="40"/>
      <c r="Z40" s="39"/>
      <c r="AA40" s="39"/>
      <c r="AB40" s="39"/>
      <c r="AC40" s="42"/>
      <c r="AD40" s="39"/>
      <c r="AE40" s="39"/>
      <c r="AF40" s="39"/>
      <c r="AG40" s="39"/>
      <c r="AH40" s="39"/>
      <c r="AI40" s="39"/>
    </row>
    <row r="41" spans="1:35" s="45" customFormat="1" ht="39.950000000000003" customHeight="1" x14ac:dyDescent="0.2">
      <c r="A41" s="33" t="s">
        <v>184</v>
      </c>
      <c r="B41" s="34" t="s">
        <v>81</v>
      </c>
      <c r="C41" s="34" t="s">
        <v>82</v>
      </c>
      <c r="D41" s="34" t="s">
        <v>83</v>
      </c>
      <c r="E41" s="35">
        <v>42857</v>
      </c>
      <c r="F41" s="35">
        <f t="shared" si="0"/>
        <v>42887</v>
      </c>
      <c r="G41" s="36">
        <v>305</v>
      </c>
      <c r="H41" s="36">
        <v>250</v>
      </c>
      <c r="I41" s="34" t="s">
        <v>229</v>
      </c>
      <c r="J41" s="36">
        <v>55</v>
      </c>
      <c r="K41" s="34" t="s">
        <v>256</v>
      </c>
      <c r="L41" s="38">
        <f t="shared" si="1"/>
        <v>-22</v>
      </c>
      <c r="M41" s="36">
        <f t="shared" si="10"/>
        <v>-5500</v>
      </c>
      <c r="N41" s="39"/>
      <c r="O41" s="40"/>
      <c r="P41" s="39"/>
      <c r="Q41" s="39"/>
      <c r="R41" s="39"/>
      <c r="S41" s="40"/>
      <c r="T41" s="40"/>
      <c r="U41" s="40"/>
      <c r="V41" s="41"/>
      <c r="W41" s="42"/>
      <c r="X41" s="43"/>
      <c r="Y41" s="40"/>
      <c r="Z41" s="39"/>
      <c r="AA41" s="39"/>
      <c r="AB41" s="39"/>
      <c r="AC41" s="42"/>
      <c r="AD41" s="39"/>
      <c r="AE41" s="39"/>
      <c r="AF41" s="39"/>
      <c r="AG41" s="39"/>
      <c r="AH41" s="39"/>
      <c r="AI41" s="39"/>
    </row>
    <row r="42" spans="1:35" s="45" customFormat="1" ht="39.950000000000003" customHeight="1" x14ac:dyDescent="0.2">
      <c r="A42" s="33" t="s">
        <v>185</v>
      </c>
      <c r="B42" s="34" t="s">
        <v>32</v>
      </c>
      <c r="C42" s="34" t="s">
        <v>33</v>
      </c>
      <c r="D42" s="34" t="s">
        <v>84</v>
      </c>
      <c r="E42" s="35">
        <v>42855</v>
      </c>
      <c r="F42" s="35">
        <f t="shared" si="0"/>
        <v>42885</v>
      </c>
      <c r="G42" s="36">
        <v>12318.56</v>
      </c>
      <c r="H42" s="36">
        <v>10097.18</v>
      </c>
      <c r="I42" s="34" t="s">
        <v>230</v>
      </c>
      <c r="J42" s="36">
        <v>2221.38</v>
      </c>
      <c r="K42" s="34" t="s">
        <v>256</v>
      </c>
      <c r="L42" s="38">
        <f t="shared" si="1"/>
        <v>-20</v>
      </c>
      <c r="M42" s="36">
        <f t="shared" si="11"/>
        <v>-5500</v>
      </c>
      <c r="N42" s="39"/>
      <c r="O42" s="40"/>
      <c r="P42" s="39"/>
      <c r="Q42" s="39"/>
      <c r="R42" s="39"/>
      <c r="S42" s="40"/>
      <c r="T42" s="40"/>
      <c r="U42" s="40"/>
      <c r="V42" s="41"/>
      <c r="W42" s="42"/>
      <c r="X42" s="43"/>
      <c r="Y42" s="40"/>
      <c r="Z42" s="39"/>
      <c r="AA42" s="39"/>
      <c r="AB42" s="39"/>
      <c r="AC42" s="42"/>
      <c r="AD42" s="39"/>
      <c r="AE42" s="39"/>
      <c r="AF42" s="39"/>
      <c r="AG42" s="39"/>
      <c r="AH42" s="39"/>
      <c r="AI42" s="39"/>
    </row>
    <row r="43" spans="1:35" s="45" customFormat="1" ht="39.950000000000003" customHeight="1" x14ac:dyDescent="0.2">
      <c r="A43" s="33" t="s">
        <v>186</v>
      </c>
      <c r="B43" s="34" t="s">
        <v>68</v>
      </c>
      <c r="C43" s="34" t="s">
        <v>69</v>
      </c>
      <c r="D43" s="34" t="s">
        <v>85</v>
      </c>
      <c r="E43" s="35">
        <v>42845</v>
      </c>
      <c r="F43" s="35">
        <f t="shared" si="0"/>
        <v>42875</v>
      </c>
      <c r="G43" s="36">
        <v>73.2</v>
      </c>
      <c r="H43" s="36">
        <v>60</v>
      </c>
      <c r="I43" s="34" t="s">
        <v>224</v>
      </c>
      <c r="J43" s="36">
        <v>13.2</v>
      </c>
      <c r="K43" s="34" t="s">
        <v>254</v>
      </c>
      <c r="L43" s="38">
        <f t="shared" si="1"/>
        <v>5</v>
      </c>
      <c r="M43" s="36">
        <f t="shared" si="12"/>
        <v>300</v>
      </c>
      <c r="N43" s="39"/>
      <c r="O43" s="40"/>
      <c r="P43" s="39"/>
      <c r="Q43" s="39"/>
      <c r="R43" s="39"/>
      <c r="S43" s="40"/>
      <c r="T43" s="40"/>
      <c r="U43" s="40"/>
      <c r="V43" s="41"/>
      <c r="W43" s="42"/>
      <c r="X43" s="43"/>
      <c r="Y43" s="40"/>
      <c r="Z43" s="39"/>
      <c r="AA43" s="39"/>
      <c r="AB43" s="39"/>
      <c r="AC43" s="42"/>
      <c r="AD43" s="39"/>
      <c r="AE43" s="39"/>
      <c r="AF43" s="39"/>
      <c r="AG43" s="39"/>
      <c r="AH43" s="39"/>
      <c r="AI43" s="39"/>
    </row>
    <row r="44" spans="1:35" s="45" customFormat="1" ht="39.950000000000003" customHeight="1" x14ac:dyDescent="0.2">
      <c r="A44" s="33" t="s">
        <v>187</v>
      </c>
      <c r="B44" s="34" t="s">
        <v>86</v>
      </c>
      <c r="C44" s="34" t="s">
        <v>87</v>
      </c>
      <c r="D44" s="34" t="s">
        <v>88</v>
      </c>
      <c r="E44" s="35">
        <v>42845</v>
      </c>
      <c r="F44" s="35">
        <f t="shared" si="0"/>
        <v>42875</v>
      </c>
      <c r="G44" s="36">
        <v>7280</v>
      </c>
      <c r="H44" s="36">
        <v>5967.21</v>
      </c>
      <c r="I44" s="34" t="s">
        <v>231</v>
      </c>
      <c r="J44" s="36">
        <v>1312.79</v>
      </c>
      <c r="K44" s="34" t="s">
        <v>258</v>
      </c>
      <c r="L44" s="38">
        <f t="shared" si="1"/>
        <v>-15</v>
      </c>
      <c r="M44" s="36">
        <f t="shared" si="13"/>
        <v>300</v>
      </c>
      <c r="N44" s="39"/>
      <c r="O44" s="40"/>
      <c r="P44" s="39"/>
      <c r="Q44" s="39"/>
      <c r="R44" s="39"/>
      <c r="S44" s="40"/>
      <c r="T44" s="40"/>
      <c r="U44" s="40"/>
      <c r="V44" s="41"/>
      <c r="W44" s="42"/>
      <c r="X44" s="43"/>
      <c r="Y44" s="40"/>
      <c r="Z44" s="39"/>
      <c r="AA44" s="39"/>
      <c r="AB44" s="39"/>
      <c r="AC44" s="42"/>
      <c r="AD44" s="39"/>
      <c r="AE44" s="39"/>
      <c r="AF44" s="39"/>
      <c r="AG44" s="39"/>
      <c r="AH44" s="39"/>
      <c r="AI44" s="39"/>
    </row>
    <row r="45" spans="1:35" s="45" customFormat="1" ht="39.950000000000003" customHeight="1" x14ac:dyDescent="0.2">
      <c r="A45" s="33" t="s">
        <v>188</v>
      </c>
      <c r="B45" s="34" t="s">
        <v>89</v>
      </c>
      <c r="C45" s="34" t="s">
        <v>90</v>
      </c>
      <c r="D45" s="34" t="s">
        <v>91</v>
      </c>
      <c r="E45" s="35">
        <v>42844</v>
      </c>
      <c r="F45" s="35">
        <f t="shared" si="0"/>
        <v>42874</v>
      </c>
      <c r="G45" s="36">
        <v>549</v>
      </c>
      <c r="H45" s="36">
        <v>450</v>
      </c>
      <c r="I45" s="34" t="s">
        <v>232</v>
      </c>
      <c r="J45" s="36">
        <v>99</v>
      </c>
      <c r="K45" s="34" t="s">
        <v>258</v>
      </c>
      <c r="L45" s="38">
        <f t="shared" si="1"/>
        <v>-14</v>
      </c>
      <c r="M45" s="36">
        <f t="shared" si="14"/>
        <v>-6300</v>
      </c>
      <c r="N45" s="39"/>
      <c r="O45" s="40"/>
      <c r="P45" s="39"/>
      <c r="Q45" s="39"/>
      <c r="R45" s="39"/>
      <c r="S45" s="40"/>
      <c r="T45" s="40"/>
      <c r="U45" s="40"/>
      <c r="V45" s="41"/>
      <c r="W45" s="42"/>
      <c r="X45" s="43"/>
      <c r="Y45" s="40"/>
      <c r="Z45" s="39"/>
      <c r="AA45" s="39"/>
      <c r="AB45" s="39"/>
      <c r="AC45" s="42"/>
      <c r="AD45" s="39"/>
      <c r="AE45" s="39"/>
      <c r="AF45" s="39"/>
      <c r="AG45" s="39"/>
      <c r="AH45" s="39"/>
      <c r="AI45" s="39"/>
    </row>
    <row r="46" spans="1:35" s="45" customFormat="1" ht="39.950000000000003" customHeight="1" x14ac:dyDescent="0.2">
      <c r="A46" s="33" t="s">
        <v>134</v>
      </c>
      <c r="B46" s="34" t="s">
        <v>86</v>
      </c>
      <c r="C46" s="34" t="s">
        <v>87</v>
      </c>
      <c r="D46" s="34" t="s">
        <v>92</v>
      </c>
      <c r="E46" s="35">
        <v>42843</v>
      </c>
      <c r="F46" s="35">
        <f t="shared" si="0"/>
        <v>42873</v>
      </c>
      <c r="G46" s="36">
        <v>130</v>
      </c>
      <c r="H46" s="36">
        <v>106.56</v>
      </c>
      <c r="I46" s="34" t="s">
        <v>233</v>
      </c>
      <c r="J46" s="36">
        <v>23.44</v>
      </c>
      <c r="K46" s="34" t="s">
        <v>259</v>
      </c>
      <c r="L46" s="38">
        <f t="shared" si="1"/>
        <v>-16</v>
      </c>
      <c r="M46" s="36">
        <f t="shared" si="15"/>
        <v>-6300</v>
      </c>
      <c r="N46" s="39"/>
      <c r="O46" s="40"/>
      <c r="P46" s="39"/>
      <c r="Q46" s="39"/>
      <c r="R46" s="39"/>
      <c r="S46" s="40"/>
      <c r="T46" s="40"/>
      <c r="U46" s="40"/>
      <c r="V46" s="41"/>
      <c r="W46" s="42"/>
      <c r="X46" s="43"/>
      <c r="Y46" s="40"/>
      <c r="Z46" s="39"/>
      <c r="AA46" s="39"/>
      <c r="AB46" s="39"/>
      <c r="AC46" s="42"/>
      <c r="AD46" s="39"/>
      <c r="AE46" s="39"/>
      <c r="AF46" s="39"/>
      <c r="AG46" s="39"/>
      <c r="AH46" s="39"/>
      <c r="AI46" s="39"/>
    </row>
    <row r="47" spans="1:35" s="45" customFormat="1" ht="39.950000000000003" customHeight="1" x14ac:dyDescent="0.2">
      <c r="A47" s="33" t="s">
        <v>189</v>
      </c>
      <c r="B47" s="34" t="s">
        <v>93</v>
      </c>
      <c r="C47" s="34" t="s">
        <v>94</v>
      </c>
      <c r="D47" s="34" t="s">
        <v>95</v>
      </c>
      <c r="E47" s="35">
        <v>42839</v>
      </c>
      <c r="F47" s="35">
        <f t="shared" si="0"/>
        <v>42869</v>
      </c>
      <c r="G47" s="36">
        <v>9.5</v>
      </c>
      <c r="H47" s="36">
        <v>7.79</v>
      </c>
      <c r="I47" s="34"/>
      <c r="J47" s="36">
        <v>1.71</v>
      </c>
      <c r="K47" s="34" t="s">
        <v>265</v>
      </c>
      <c r="L47" s="38">
        <f t="shared" si="1"/>
        <v>0</v>
      </c>
      <c r="M47" s="36">
        <f t="shared" si="16"/>
        <v>0</v>
      </c>
      <c r="N47" s="39"/>
      <c r="O47" s="40"/>
      <c r="P47" s="39"/>
      <c r="Q47" s="39"/>
      <c r="R47" s="39"/>
      <c r="S47" s="40"/>
      <c r="T47" s="40"/>
      <c r="U47" s="40"/>
      <c r="V47" s="41"/>
      <c r="W47" s="42"/>
      <c r="X47" s="43"/>
      <c r="Y47" s="40"/>
      <c r="Z47" s="39"/>
      <c r="AA47" s="39"/>
      <c r="AB47" s="39"/>
      <c r="AC47" s="42"/>
      <c r="AD47" s="39"/>
      <c r="AE47" s="39"/>
      <c r="AF47" s="39"/>
      <c r="AG47" s="39"/>
      <c r="AH47" s="39"/>
      <c r="AI47" s="39"/>
    </row>
    <row r="48" spans="1:35" s="45" customFormat="1" ht="39.950000000000003" customHeight="1" x14ac:dyDescent="0.2">
      <c r="A48" s="33" t="s">
        <v>190</v>
      </c>
      <c r="B48" s="34" t="s">
        <v>86</v>
      </c>
      <c r="C48" s="34" t="s">
        <v>87</v>
      </c>
      <c r="D48" s="34" t="s">
        <v>46</v>
      </c>
      <c r="E48" s="35">
        <v>42836</v>
      </c>
      <c r="F48" s="35">
        <f t="shared" si="0"/>
        <v>42866</v>
      </c>
      <c r="G48" s="36">
        <v>674.99</v>
      </c>
      <c r="H48" s="36">
        <v>553.27</v>
      </c>
      <c r="I48" s="34" t="s">
        <v>234</v>
      </c>
      <c r="J48" s="36">
        <v>121.72</v>
      </c>
      <c r="K48" s="34" t="s">
        <v>260</v>
      </c>
      <c r="L48" s="38">
        <f t="shared" si="1"/>
        <v>-23</v>
      </c>
      <c r="M48" s="36">
        <f t="shared" si="16"/>
        <v>-12725.21</v>
      </c>
      <c r="N48" s="39"/>
      <c r="O48" s="40"/>
      <c r="P48" s="39"/>
      <c r="Q48" s="39"/>
      <c r="R48" s="39"/>
      <c r="S48" s="40"/>
      <c r="T48" s="40"/>
      <c r="U48" s="40"/>
      <c r="V48" s="41"/>
      <c r="W48" s="42"/>
      <c r="X48" s="43"/>
      <c r="Y48" s="40"/>
      <c r="Z48" s="39"/>
      <c r="AA48" s="39"/>
      <c r="AB48" s="39"/>
      <c r="AC48" s="42"/>
      <c r="AD48" s="39"/>
      <c r="AE48" s="39"/>
      <c r="AF48" s="39"/>
      <c r="AG48" s="39"/>
      <c r="AH48" s="39"/>
      <c r="AI48" s="39"/>
    </row>
    <row r="49" spans="1:35" s="45" customFormat="1" ht="39.950000000000003" customHeight="1" x14ac:dyDescent="0.2">
      <c r="A49" s="33" t="s">
        <v>127</v>
      </c>
      <c r="B49" s="34" t="s">
        <v>96</v>
      </c>
      <c r="C49" s="34" t="s">
        <v>97</v>
      </c>
      <c r="D49" s="34" t="s">
        <v>98</v>
      </c>
      <c r="E49" s="35">
        <v>42835</v>
      </c>
      <c r="F49" s="35">
        <f t="shared" si="0"/>
        <v>42865</v>
      </c>
      <c r="G49" s="36">
        <v>690</v>
      </c>
      <c r="H49" s="36">
        <v>690</v>
      </c>
      <c r="I49" s="34" t="s">
        <v>235</v>
      </c>
      <c r="J49" s="36">
        <v>0</v>
      </c>
      <c r="K49" s="34" t="s">
        <v>260</v>
      </c>
      <c r="L49" s="38">
        <f t="shared" si="1"/>
        <v>-22</v>
      </c>
      <c r="M49" s="36">
        <f t="shared" ref="M49:M61" si="20">H48*L48</f>
        <v>-12725.21</v>
      </c>
      <c r="N49" s="39"/>
      <c r="O49" s="40"/>
      <c r="P49" s="39"/>
      <c r="Q49" s="39"/>
      <c r="R49" s="39"/>
      <c r="S49" s="40"/>
      <c r="T49" s="40"/>
      <c r="U49" s="40"/>
      <c r="V49" s="41"/>
      <c r="W49" s="42"/>
      <c r="X49" s="43"/>
      <c r="Y49" s="40"/>
      <c r="Z49" s="39"/>
      <c r="AA49" s="39"/>
      <c r="AB49" s="39"/>
      <c r="AC49" s="42"/>
      <c r="AD49" s="39"/>
      <c r="AE49" s="39"/>
      <c r="AF49" s="39"/>
      <c r="AG49" s="39"/>
      <c r="AH49" s="39"/>
      <c r="AI49" s="39"/>
    </row>
    <row r="50" spans="1:35" s="45" customFormat="1" ht="39.950000000000003" customHeight="1" x14ac:dyDescent="0.2">
      <c r="A50" s="33" t="s">
        <v>191</v>
      </c>
      <c r="B50" s="34" t="s">
        <v>17</v>
      </c>
      <c r="C50" s="34" t="s">
        <v>18</v>
      </c>
      <c r="D50" s="34" t="s">
        <v>99</v>
      </c>
      <c r="E50" s="35">
        <v>42831</v>
      </c>
      <c r="F50" s="35">
        <f t="shared" si="0"/>
        <v>42861</v>
      </c>
      <c r="G50" s="36">
        <v>56.24</v>
      </c>
      <c r="H50" s="36">
        <v>56.24</v>
      </c>
      <c r="I50" s="34" t="s">
        <v>236</v>
      </c>
      <c r="J50" s="36">
        <v>0</v>
      </c>
      <c r="K50" s="34" t="s">
        <v>261</v>
      </c>
      <c r="L50" s="38">
        <f t="shared" si="1"/>
        <v>-24</v>
      </c>
      <c r="M50" s="36">
        <f t="shared" si="10"/>
        <v>-1349.76</v>
      </c>
      <c r="N50" s="39"/>
      <c r="O50" s="40"/>
      <c r="P50" s="39"/>
      <c r="Q50" s="39"/>
      <c r="R50" s="39"/>
      <c r="S50" s="40"/>
      <c r="T50" s="40"/>
      <c r="U50" s="40"/>
      <c r="V50" s="41"/>
      <c r="W50" s="42"/>
      <c r="X50" s="43"/>
      <c r="Y50" s="40"/>
      <c r="Z50" s="39"/>
      <c r="AA50" s="39"/>
      <c r="AB50" s="39"/>
      <c r="AC50" s="42"/>
      <c r="AD50" s="39"/>
      <c r="AE50" s="39"/>
      <c r="AF50" s="39"/>
      <c r="AG50" s="39"/>
      <c r="AH50" s="39"/>
      <c r="AI50" s="39"/>
    </row>
    <row r="51" spans="1:35" s="45" customFormat="1" ht="39.950000000000003" customHeight="1" x14ac:dyDescent="0.2">
      <c r="A51" s="33" t="s">
        <v>192</v>
      </c>
      <c r="B51" s="34" t="s">
        <v>100</v>
      </c>
      <c r="C51" s="34" t="s">
        <v>101</v>
      </c>
      <c r="D51" s="34" t="s">
        <v>102</v>
      </c>
      <c r="E51" s="35">
        <v>42831</v>
      </c>
      <c r="F51" s="35">
        <f t="shared" si="0"/>
        <v>42861</v>
      </c>
      <c r="G51" s="36">
        <v>86.07</v>
      </c>
      <c r="H51" s="36">
        <v>70.55</v>
      </c>
      <c r="I51" s="34" t="s">
        <v>237</v>
      </c>
      <c r="J51" s="36">
        <v>15.52</v>
      </c>
      <c r="K51" s="34" t="s">
        <v>259</v>
      </c>
      <c r="L51" s="38">
        <f t="shared" si="1"/>
        <v>-4</v>
      </c>
      <c r="M51" s="36">
        <f t="shared" si="11"/>
        <v>-1349.76</v>
      </c>
      <c r="N51" s="39"/>
      <c r="O51" s="40"/>
      <c r="P51" s="39"/>
      <c r="Q51" s="39"/>
      <c r="R51" s="39"/>
      <c r="S51" s="40"/>
      <c r="T51" s="40"/>
      <c r="U51" s="40"/>
      <c r="V51" s="41"/>
      <c r="W51" s="42"/>
      <c r="X51" s="43"/>
      <c r="Y51" s="40"/>
      <c r="Z51" s="39"/>
      <c r="AA51" s="39"/>
      <c r="AB51" s="39"/>
      <c r="AC51" s="42"/>
      <c r="AD51" s="39"/>
      <c r="AE51" s="39"/>
      <c r="AF51" s="39"/>
      <c r="AG51" s="39"/>
      <c r="AH51" s="39"/>
      <c r="AI51" s="39"/>
    </row>
    <row r="52" spans="1:35" s="45" customFormat="1" ht="39.950000000000003" customHeight="1" x14ac:dyDescent="0.2">
      <c r="A52" s="33" t="s">
        <v>193</v>
      </c>
      <c r="B52" s="34" t="s">
        <v>96</v>
      </c>
      <c r="C52" s="34" t="s">
        <v>97</v>
      </c>
      <c r="D52" s="34" t="s">
        <v>103</v>
      </c>
      <c r="E52" s="35">
        <v>42828</v>
      </c>
      <c r="F52" s="35">
        <f t="shared" si="0"/>
        <v>42858</v>
      </c>
      <c r="G52" s="36">
        <v>12650</v>
      </c>
      <c r="H52" s="36">
        <v>12650</v>
      </c>
      <c r="I52" s="34" t="s">
        <v>235</v>
      </c>
      <c r="J52" s="36">
        <v>0</v>
      </c>
      <c r="K52" s="34" t="s">
        <v>260</v>
      </c>
      <c r="L52" s="38">
        <f t="shared" si="1"/>
        <v>-15</v>
      </c>
      <c r="M52" s="36">
        <f t="shared" si="12"/>
        <v>-189750</v>
      </c>
      <c r="N52" s="39"/>
      <c r="O52" s="40"/>
      <c r="P52" s="39"/>
      <c r="Q52" s="39"/>
      <c r="R52" s="39"/>
      <c r="S52" s="40"/>
      <c r="T52" s="40"/>
      <c r="U52" s="40"/>
      <c r="V52" s="41"/>
      <c r="W52" s="42"/>
      <c r="X52" s="43"/>
      <c r="Y52" s="40"/>
      <c r="Z52" s="39"/>
      <c r="AA52" s="39"/>
      <c r="AB52" s="39"/>
      <c r="AC52" s="42"/>
      <c r="AD52" s="39"/>
      <c r="AE52" s="39"/>
      <c r="AF52" s="39"/>
      <c r="AG52" s="39"/>
      <c r="AH52" s="39"/>
      <c r="AI52" s="39"/>
    </row>
    <row r="53" spans="1:35" s="45" customFormat="1" ht="39.950000000000003" customHeight="1" x14ac:dyDescent="0.2">
      <c r="A53" s="33" t="s">
        <v>194</v>
      </c>
      <c r="B53" s="34" t="s">
        <v>38</v>
      </c>
      <c r="C53" s="34" t="s">
        <v>39</v>
      </c>
      <c r="D53" s="34" t="s">
        <v>104</v>
      </c>
      <c r="E53" s="35">
        <v>42828</v>
      </c>
      <c r="F53" s="35">
        <f t="shared" si="0"/>
        <v>42858</v>
      </c>
      <c r="G53" s="36">
        <v>6665.99</v>
      </c>
      <c r="H53" s="36">
        <v>6059.99</v>
      </c>
      <c r="I53" s="34" t="s">
        <v>238</v>
      </c>
      <c r="J53" s="36">
        <v>606</v>
      </c>
      <c r="K53" s="34" t="s">
        <v>259</v>
      </c>
      <c r="L53" s="38">
        <f t="shared" si="1"/>
        <v>-1</v>
      </c>
      <c r="M53" s="36">
        <f t="shared" si="13"/>
        <v>-189750</v>
      </c>
      <c r="N53" s="39"/>
      <c r="O53" s="40"/>
      <c r="P53" s="39"/>
      <c r="Q53" s="39"/>
      <c r="R53" s="39"/>
      <c r="S53" s="40"/>
      <c r="T53" s="40"/>
      <c r="U53" s="40"/>
      <c r="V53" s="41"/>
      <c r="W53" s="42"/>
      <c r="X53" s="43"/>
      <c r="Y53" s="40"/>
      <c r="Z53" s="39"/>
      <c r="AA53" s="39"/>
      <c r="AB53" s="39"/>
      <c r="AC53" s="42"/>
      <c r="AD53" s="39"/>
      <c r="AE53" s="39"/>
      <c r="AF53" s="39"/>
      <c r="AG53" s="39"/>
      <c r="AH53" s="39"/>
      <c r="AI53" s="39"/>
    </row>
    <row r="54" spans="1:35" s="45" customFormat="1" ht="39.950000000000003" customHeight="1" x14ac:dyDescent="0.2">
      <c r="A54" s="33" t="s">
        <v>195</v>
      </c>
      <c r="B54" s="34" t="s">
        <v>32</v>
      </c>
      <c r="C54" s="34" t="s">
        <v>33</v>
      </c>
      <c r="D54" s="34" t="s">
        <v>105</v>
      </c>
      <c r="E54" s="35">
        <v>42825</v>
      </c>
      <c r="F54" s="35">
        <f t="shared" si="0"/>
        <v>42855</v>
      </c>
      <c r="G54" s="36">
        <v>12318.56</v>
      </c>
      <c r="H54" s="36">
        <v>10097.18</v>
      </c>
      <c r="I54" s="34" t="s">
        <v>239</v>
      </c>
      <c r="J54" s="36">
        <v>2221.38</v>
      </c>
      <c r="K54" s="34" t="s">
        <v>260</v>
      </c>
      <c r="L54" s="38">
        <f t="shared" si="1"/>
        <v>-12</v>
      </c>
      <c r="M54" s="36">
        <f t="shared" si="14"/>
        <v>-121166.16</v>
      </c>
      <c r="N54" s="39"/>
      <c r="O54" s="40"/>
      <c r="P54" s="39"/>
      <c r="Q54" s="39"/>
      <c r="R54" s="39"/>
      <c r="S54" s="40"/>
      <c r="T54" s="40"/>
      <c r="U54" s="40"/>
      <c r="V54" s="41"/>
      <c r="W54" s="42"/>
      <c r="X54" s="43"/>
      <c r="Y54" s="40"/>
      <c r="Z54" s="39"/>
      <c r="AA54" s="39"/>
      <c r="AB54" s="39"/>
      <c r="AC54" s="42"/>
      <c r="AD54" s="39"/>
      <c r="AE54" s="39"/>
      <c r="AF54" s="39"/>
      <c r="AG54" s="39"/>
      <c r="AH54" s="39"/>
      <c r="AI54" s="39"/>
    </row>
    <row r="55" spans="1:35" s="45" customFormat="1" ht="39.950000000000003" customHeight="1" x14ac:dyDescent="0.2">
      <c r="A55" s="33" t="s">
        <v>196</v>
      </c>
      <c r="B55" s="34" t="s">
        <v>106</v>
      </c>
      <c r="C55" s="34" t="s">
        <v>107</v>
      </c>
      <c r="D55" s="34" t="s">
        <v>108</v>
      </c>
      <c r="E55" s="35">
        <v>42825</v>
      </c>
      <c r="F55" s="35">
        <f t="shared" si="0"/>
        <v>42855</v>
      </c>
      <c r="G55" s="36">
        <v>199.71</v>
      </c>
      <c r="H55" s="36">
        <v>163.69999999999999</v>
      </c>
      <c r="I55" s="34" t="s">
        <v>240</v>
      </c>
      <c r="J55" s="36">
        <v>36.01</v>
      </c>
      <c r="K55" s="34" t="s">
        <v>259</v>
      </c>
      <c r="L55" s="38">
        <f t="shared" si="1"/>
        <v>2</v>
      </c>
      <c r="M55" s="36">
        <f t="shared" si="15"/>
        <v>-121166.16</v>
      </c>
      <c r="N55" s="39"/>
      <c r="O55" s="40"/>
      <c r="P55" s="39"/>
      <c r="Q55" s="39"/>
      <c r="R55" s="39"/>
      <c r="S55" s="40"/>
      <c r="T55" s="40"/>
      <c r="U55" s="40"/>
      <c r="V55" s="41"/>
      <c r="W55" s="42"/>
      <c r="X55" s="43"/>
      <c r="Y55" s="40"/>
      <c r="Z55" s="39"/>
      <c r="AA55" s="39"/>
      <c r="AB55" s="39"/>
      <c r="AC55" s="42"/>
      <c r="AD55" s="39"/>
      <c r="AE55" s="39"/>
      <c r="AF55" s="39"/>
      <c r="AG55" s="39"/>
      <c r="AH55" s="39"/>
      <c r="AI55" s="39"/>
    </row>
    <row r="56" spans="1:35" s="45" customFormat="1" ht="39.950000000000003" customHeight="1" x14ac:dyDescent="0.2">
      <c r="A56" s="33" t="s">
        <v>197</v>
      </c>
      <c r="B56" s="34" t="s">
        <v>109</v>
      </c>
      <c r="C56" s="34" t="s">
        <v>110</v>
      </c>
      <c r="D56" s="34" t="s">
        <v>111</v>
      </c>
      <c r="E56" s="35">
        <v>42825</v>
      </c>
      <c r="F56" s="35">
        <f t="shared" si="0"/>
        <v>42855</v>
      </c>
      <c r="G56" s="36">
        <v>94.06</v>
      </c>
      <c r="H56" s="36">
        <v>77.099999999999994</v>
      </c>
      <c r="I56" s="34" t="s">
        <v>241</v>
      </c>
      <c r="J56" s="36">
        <v>16.96</v>
      </c>
      <c r="K56" s="34" t="s">
        <v>260</v>
      </c>
      <c r="L56" s="38">
        <f t="shared" si="1"/>
        <v>-12</v>
      </c>
      <c r="M56" s="36">
        <f t="shared" si="16"/>
        <v>-925.19999999999993</v>
      </c>
      <c r="N56" s="39"/>
      <c r="O56" s="40"/>
      <c r="P56" s="39"/>
      <c r="Q56" s="39"/>
      <c r="R56" s="39"/>
      <c r="S56" s="40"/>
      <c r="T56" s="40"/>
      <c r="U56" s="40"/>
      <c r="V56" s="41"/>
      <c r="W56" s="42"/>
      <c r="X56" s="43"/>
      <c r="Y56" s="40"/>
      <c r="Z56" s="39"/>
      <c r="AA56" s="39"/>
      <c r="AB56" s="39"/>
      <c r="AC56" s="42"/>
      <c r="AD56" s="39"/>
      <c r="AE56" s="39"/>
      <c r="AF56" s="39"/>
      <c r="AG56" s="39"/>
      <c r="AH56" s="39"/>
      <c r="AI56" s="39"/>
    </row>
    <row r="57" spans="1:35" s="45" customFormat="1" ht="39.950000000000003" customHeight="1" x14ac:dyDescent="0.2">
      <c r="A57" s="33" t="s">
        <v>198</v>
      </c>
      <c r="B57" s="34" t="s">
        <v>112</v>
      </c>
      <c r="C57" s="34" t="s">
        <v>113</v>
      </c>
      <c r="D57" s="34" t="s">
        <v>114</v>
      </c>
      <c r="E57" s="35">
        <v>42823</v>
      </c>
      <c r="F57" s="35">
        <f t="shared" si="0"/>
        <v>42853</v>
      </c>
      <c r="G57" s="36">
        <v>102.48</v>
      </c>
      <c r="H57" s="36">
        <v>84</v>
      </c>
      <c r="I57" s="34" t="s">
        <v>242</v>
      </c>
      <c r="J57" s="36">
        <v>18.48</v>
      </c>
      <c r="K57" s="34" t="s">
        <v>262</v>
      </c>
      <c r="L57" s="38">
        <f t="shared" si="1"/>
        <v>-24</v>
      </c>
      <c r="M57" s="36">
        <f t="shared" si="16"/>
        <v>-2016</v>
      </c>
      <c r="N57" s="39"/>
      <c r="O57" s="40"/>
      <c r="P57" s="39"/>
      <c r="Q57" s="39"/>
      <c r="R57" s="39"/>
      <c r="S57" s="40"/>
      <c r="T57" s="40"/>
      <c r="U57" s="40"/>
      <c r="V57" s="41"/>
      <c r="W57" s="42"/>
      <c r="X57" s="43"/>
      <c r="Y57" s="40"/>
      <c r="Z57" s="39"/>
      <c r="AA57" s="39"/>
      <c r="AB57" s="39"/>
      <c r="AC57" s="42"/>
      <c r="AD57" s="39"/>
      <c r="AE57" s="39"/>
      <c r="AF57" s="39"/>
      <c r="AG57" s="39"/>
      <c r="AH57" s="39"/>
      <c r="AI57" s="39"/>
    </row>
    <row r="58" spans="1:35" s="45" customFormat="1" ht="39.950000000000003" customHeight="1" x14ac:dyDescent="0.2">
      <c r="A58" s="33" t="s">
        <v>199</v>
      </c>
      <c r="B58" s="34" t="s">
        <v>115</v>
      </c>
      <c r="C58" s="34" t="s">
        <v>116</v>
      </c>
      <c r="D58" s="34" t="s">
        <v>117</v>
      </c>
      <c r="E58" s="35">
        <v>42821</v>
      </c>
      <c r="F58" s="35">
        <f t="shared" si="0"/>
        <v>42851</v>
      </c>
      <c r="G58" s="36">
        <v>99</v>
      </c>
      <c r="H58" s="36">
        <v>81.150000000000006</v>
      </c>
      <c r="I58" s="34" t="s">
        <v>243</v>
      </c>
      <c r="J58" s="36">
        <v>17.850000000000001</v>
      </c>
      <c r="K58" s="34" t="s">
        <v>247</v>
      </c>
      <c r="L58" s="38">
        <f t="shared" si="1"/>
        <v>49</v>
      </c>
      <c r="M58" s="36">
        <f t="shared" ref="M58:M61" si="21">H57*L57</f>
        <v>-2016</v>
      </c>
      <c r="N58" s="39"/>
      <c r="O58" s="40"/>
      <c r="P58" s="39"/>
      <c r="Q58" s="39"/>
      <c r="R58" s="39"/>
      <c r="S58" s="40"/>
      <c r="T58" s="40"/>
      <c r="U58" s="40"/>
      <c r="V58" s="41"/>
      <c r="W58" s="42"/>
      <c r="X58" s="43"/>
      <c r="Y58" s="40"/>
      <c r="Z58" s="39"/>
      <c r="AA58" s="39"/>
      <c r="AB58" s="39"/>
      <c r="AC58" s="42"/>
      <c r="AD58" s="39"/>
      <c r="AE58" s="39"/>
      <c r="AF58" s="39"/>
      <c r="AG58" s="39"/>
      <c r="AH58" s="39"/>
      <c r="AI58" s="39"/>
    </row>
    <row r="59" spans="1:35" s="45" customFormat="1" ht="39.950000000000003" customHeight="1" x14ac:dyDescent="0.2">
      <c r="A59" s="33" t="s">
        <v>200</v>
      </c>
      <c r="B59" s="34" t="s">
        <v>10</v>
      </c>
      <c r="C59" s="34" t="s">
        <v>11</v>
      </c>
      <c r="D59" s="34" t="s">
        <v>118</v>
      </c>
      <c r="E59" s="35">
        <v>42817</v>
      </c>
      <c r="F59" s="35">
        <f t="shared" si="0"/>
        <v>42847</v>
      </c>
      <c r="G59" s="36">
        <v>806.4</v>
      </c>
      <c r="H59" s="36">
        <v>660.98</v>
      </c>
      <c r="I59" s="34" t="s">
        <v>244</v>
      </c>
      <c r="J59" s="36">
        <v>145.41999999999999</v>
      </c>
      <c r="K59" s="34" t="s">
        <v>262</v>
      </c>
      <c r="L59" s="38">
        <f t="shared" si="1"/>
        <v>-18</v>
      </c>
      <c r="M59" s="36">
        <f t="shared" si="10"/>
        <v>-11897.64</v>
      </c>
      <c r="N59" s="39"/>
      <c r="O59" s="40"/>
      <c r="P59" s="39"/>
      <c r="Q59" s="39"/>
      <c r="R59" s="39"/>
      <c r="S59" s="40"/>
      <c r="T59" s="40"/>
      <c r="U59" s="40"/>
      <c r="V59" s="41"/>
      <c r="W59" s="42"/>
      <c r="X59" s="43"/>
      <c r="Y59" s="40"/>
      <c r="Z59" s="39"/>
      <c r="AA59" s="39"/>
      <c r="AB59" s="39"/>
      <c r="AC59" s="42"/>
      <c r="AD59" s="39"/>
      <c r="AE59" s="39"/>
      <c r="AF59" s="39"/>
      <c r="AG59" s="39"/>
      <c r="AH59" s="39"/>
      <c r="AI59" s="39"/>
    </row>
    <row r="60" spans="1:35" s="45" customFormat="1" ht="39.950000000000003" customHeight="1" x14ac:dyDescent="0.2">
      <c r="A60" s="33" t="s">
        <v>201</v>
      </c>
      <c r="B60" s="34" t="s">
        <v>93</v>
      </c>
      <c r="C60" s="34" t="s">
        <v>94</v>
      </c>
      <c r="D60" s="34" t="s">
        <v>119</v>
      </c>
      <c r="E60" s="35">
        <v>42811</v>
      </c>
      <c r="F60" s="35">
        <f t="shared" si="0"/>
        <v>42841</v>
      </c>
      <c r="G60" s="36">
        <v>359.9</v>
      </c>
      <c r="H60" s="36">
        <v>295</v>
      </c>
      <c r="I60" s="34" t="s">
        <v>245</v>
      </c>
      <c r="J60" s="36">
        <v>64.900000000000006</v>
      </c>
      <c r="K60" s="34" t="s">
        <v>262</v>
      </c>
      <c r="L60" s="38">
        <f t="shared" si="1"/>
        <v>-12</v>
      </c>
      <c r="M60" s="36">
        <f t="shared" si="11"/>
        <v>-11897.64</v>
      </c>
      <c r="N60" s="39"/>
      <c r="O60" s="40"/>
      <c r="P60" s="39"/>
      <c r="Q60" s="39"/>
      <c r="R60" s="39"/>
      <c r="S60" s="40"/>
      <c r="T60" s="40"/>
      <c r="U60" s="40"/>
      <c r="V60" s="41"/>
      <c r="W60" s="42"/>
      <c r="X60" s="43"/>
      <c r="Y60" s="40"/>
      <c r="Z60" s="39"/>
      <c r="AA60" s="39"/>
      <c r="AB60" s="39"/>
      <c r="AC60" s="42"/>
      <c r="AD60" s="39"/>
      <c r="AE60" s="39"/>
      <c r="AF60" s="39"/>
      <c r="AG60" s="39"/>
      <c r="AH60" s="39"/>
      <c r="AI60" s="39"/>
    </row>
    <row r="61" spans="1:35" s="45" customFormat="1" ht="39.950000000000003" customHeight="1" x14ac:dyDescent="0.2">
      <c r="A61" s="33" t="s">
        <v>202</v>
      </c>
      <c r="B61" s="34" t="s">
        <v>26</v>
      </c>
      <c r="C61" s="34" t="s">
        <v>27</v>
      </c>
      <c r="D61" s="34" t="s">
        <v>120</v>
      </c>
      <c r="E61" s="35">
        <v>42811</v>
      </c>
      <c r="F61" s="35">
        <f t="shared" si="0"/>
        <v>42841</v>
      </c>
      <c r="G61" s="36">
        <v>12375</v>
      </c>
      <c r="H61" s="36">
        <v>12375</v>
      </c>
      <c r="I61" s="34" t="s">
        <v>246</v>
      </c>
      <c r="J61" s="36">
        <v>0</v>
      </c>
      <c r="K61" s="34" t="s">
        <v>261</v>
      </c>
      <c r="L61" s="38">
        <f t="shared" si="1"/>
        <v>-4</v>
      </c>
      <c r="M61" s="36">
        <f t="shared" si="12"/>
        <v>-49500</v>
      </c>
      <c r="N61" s="39"/>
      <c r="O61" s="40"/>
      <c r="P61" s="39"/>
      <c r="Q61" s="39"/>
      <c r="R61" s="39"/>
      <c r="S61" s="40"/>
      <c r="T61" s="40"/>
      <c r="U61" s="40"/>
      <c r="V61" s="41"/>
      <c r="W61" s="42"/>
      <c r="X61" s="43"/>
      <c r="Y61" s="40"/>
      <c r="Z61" s="39"/>
      <c r="AA61" s="39"/>
      <c r="AB61" s="39"/>
      <c r="AC61" s="42"/>
      <c r="AD61" s="39"/>
      <c r="AE61" s="39"/>
      <c r="AF61" s="39"/>
      <c r="AG61" s="39"/>
      <c r="AH61" s="39"/>
      <c r="AI61" s="39"/>
    </row>
    <row r="62" spans="1:35" s="20" customFormat="1" ht="39.950000000000003" customHeight="1" x14ac:dyDescent="0.2">
      <c r="A62" s="25"/>
      <c r="B62" s="26"/>
      <c r="C62" s="26"/>
      <c r="D62" s="26"/>
      <c r="E62" s="27"/>
      <c r="F62" s="28" t="s">
        <v>266</v>
      </c>
      <c r="G62" s="28"/>
      <c r="H62" s="23">
        <f>SUM(H3:H61)</f>
        <v>144967.27000000002</v>
      </c>
      <c r="I62" s="29"/>
      <c r="J62" s="30"/>
      <c r="K62" s="31"/>
      <c r="L62" s="32"/>
      <c r="M62" s="24">
        <f>SUM(M3:M61)</f>
        <v>-1078607.9000000001</v>
      </c>
    </row>
    <row r="63" spans="1:35" s="20" customFormat="1" ht="39.950000000000003" customHeight="1" x14ac:dyDescent="0.2">
      <c r="A63" s="16"/>
      <c r="B63" s="17"/>
      <c r="C63" s="17"/>
      <c r="D63" s="17"/>
      <c r="E63" s="18"/>
      <c r="F63" s="22" t="s">
        <v>267</v>
      </c>
      <c r="G63" s="22"/>
      <c r="H63" s="22"/>
      <c r="I63" s="22"/>
      <c r="J63" s="22"/>
      <c r="K63" s="22"/>
      <c r="L63" s="21">
        <f>M62/H62</f>
        <v>-7.4403546400508196</v>
      </c>
      <c r="M63" s="19"/>
    </row>
    <row r="64" spans="1:35" x14ac:dyDescent="0.25">
      <c r="G64" s="14"/>
      <c r="H64" s="14"/>
      <c r="J64" s="14"/>
    </row>
    <row r="65" spans="7:10" x14ac:dyDescent="0.25">
      <c r="G65" s="14"/>
      <c r="H65" s="14"/>
      <c r="J65" s="14"/>
    </row>
    <row r="66" spans="7:10" x14ac:dyDescent="0.25">
      <c r="G66" s="14"/>
      <c r="H66" s="14"/>
      <c r="J66" s="14"/>
    </row>
    <row r="67" spans="7:10" x14ac:dyDescent="0.25">
      <c r="G67" s="14"/>
      <c r="H67" s="14"/>
      <c r="J67" s="14"/>
    </row>
    <row r="68" spans="7:10" x14ac:dyDescent="0.25">
      <c r="G68" s="14"/>
      <c r="H68" s="14"/>
      <c r="J68" s="14"/>
    </row>
    <row r="69" spans="7:10" x14ac:dyDescent="0.25">
      <c r="J69" s="14"/>
    </row>
    <row r="70" spans="7:10" x14ac:dyDescent="0.25">
      <c r="J70" s="14"/>
    </row>
    <row r="71" spans="7:10" x14ac:dyDescent="0.25">
      <c r="J71" s="14"/>
    </row>
    <row r="72" spans="7:10" x14ac:dyDescent="0.25">
      <c r="J72" s="14"/>
    </row>
    <row r="73" spans="7:10" x14ac:dyDescent="0.25">
      <c r="J73" s="14"/>
    </row>
    <row r="74" spans="7:10" x14ac:dyDescent="0.25">
      <c r="J74" s="14"/>
    </row>
    <row r="75" spans="7:10" x14ac:dyDescent="0.25">
      <c r="J75" s="1"/>
    </row>
  </sheetData>
  <sheetProtection selectLockedCells="1" selectUnlockedCells="1"/>
  <mergeCells count="2">
    <mergeCell ref="F63:K63"/>
    <mergeCell ref="F62:G62"/>
  </mergeCells>
  <printOptions horizontalCentered="1"/>
  <pageMargins left="0.74803149606299213" right="0.19685039370078741" top="0.74803149606299213" bottom="0.15748031496062992" header="0.31496062992125984" footer="0.51181102362204722"/>
  <pageSetup paperSize="9" scale="56" firstPageNumber="0" pageOrder="overThenDown" orientation="landscape" horizontalDpi="300" verticalDpi="300" r:id="rId1"/>
  <headerFooter alignWithMargins="0">
    <oddHeader>&amp;C&amp;14L'INDICE DI TEMPESTIVITA' DEI PAGAMENTI DEL 2° TRIMESTRE 2017 E' PARI A -7</oddHeader>
    <oddFooter>&amp;L&amp;14&amp;D&amp;C&amp;14&amp;P di &amp;N&amp;R&amp;12Il dsga
Giovanni Clausino</oddFooter>
  </headerFooter>
  <rowBreaks count="3" manualBreakCount="3">
    <brk id="16" max="12" man="1"/>
    <brk id="32" max="12" man="1"/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Transazione documenti</vt:lpstr>
      <vt:lpstr>'Transazione documenti'!Area_stampa</vt:lpstr>
      <vt:lpstr>'Transazione documenti'!Titoli_stampa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Simone Felice</dc:creator>
  <cp:lastModifiedBy>master</cp:lastModifiedBy>
  <cp:lastPrinted>2017-07-02T21:06:56Z</cp:lastPrinted>
  <dcterms:created xsi:type="dcterms:W3CDTF">2015-07-24T12:56:16Z</dcterms:created>
  <dcterms:modified xsi:type="dcterms:W3CDTF">2017-07-02T21:07:51Z</dcterms:modified>
</cp:coreProperties>
</file>